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2\Llenado de planillas\1 Balance 2022\"/>
    </mc:Choice>
  </mc:AlternateContent>
  <bookViews>
    <workbookView xWindow="0" yWindow="0" windowWidth="20490" windowHeight="7020" tabRatio="603"/>
  </bookViews>
  <sheets>
    <sheet name="Notas" sheetId="39" r:id="rId1"/>
    <sheet name="2022" sheetId="49" r:id="rId2"/>
  </sheets>
  <calcPr calcId="162913"/>
</workbook>
</file>

<file path=xl/calcChain.xml><?xml version="1.0" encoding="utf-8"?>
<calcChain xmlns="http://schemas.openxmlformats.org/spreadsheetml/2006/main">
  <c r="L47" i="49" l="1"/>
  <c r="L49" i="49" l="1"/>
  <c r="AE78" i="49" l="1"/>
  <c r="AE77" i="49"/>
  <c r="AE80" i="49" l="1"/>
  <c r="AE79" i="49"/>
  <c r="AE76" i="49"/>
  <c r="AE46" i="49" l="1"/>
  <c r="L81" i="49" l="1"/>
  <c r="L80" i="49"/>
  <c r="AG80" i="49" s="1"/>
  <c r="L79" i="49"/>
  <c r="AG79" i="49" s="1"/>
  <c r="L78" i="49"/>
  <c r="AG78" i="49" s="1"/>
  <c r="L77" i="49"/>
  <c r="AG77" i="49" s="1"/>
  <c r="L76" i="49"/>
  <c r="AG76" i="49" s="1"/>
  <c r="L75" i="49"/>
  <c r="L62" i="49"/>
  <c r="L61" i="49"/>
  <c r="L60" i="49"/>
  <c r="L59" i="49"/>
  <c r="L58" i="49"/>
  <c r="L57" i="49"/>
  <c r="L52" i="49"/>
  <c r="L48" i="49"/>
  <c r="L46" i="49"/>
  <c r="L45" i="49"/>
  <c r="L44" i="49"/>
  <c r="L43" i="49"/>
  <c r="L33" i="49"/>
  <c r="L32" i="49"/>
  <c r="L31" i="49"/>
  <c r="L30" i="49"/>
  <c r="L29" i="49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L13" i="49"/>
  <c r="L12" i="49"/>
  <c r="L11" i="49"/>
  <c r="L10" i="49"/>
  <c r="L9" i="49"/>
  <c r="L8" i="49"/>
  <c r="L7" i="49"/>
  <c r="AE81" i="49" l="1"/>
  <c r="AE75" i="49"/>
  <c r="AE62" i="49"/>
  <c r="AE61" i="49"/>
  <c r="AE60" i="49"/>
  <c r="AG60" i="49" s="1"/>
  <c r="AE59" i="49"/>
  <c r="AE58" i="49"/>
  <c r="AG58" i="49" s="1"/>
  <c r="AE57" i="49"/>
  <c r="AE52" i="49"/>
  <c r="AG52" i="49" s="1"/>
  <c r="AE49" i="49"/>
  <c r="AE48" i="49"/>
  <c r="AE47" i="49"/>
  <c r="AE45" i="49"/>
  <c r="AE44" i="49"/>
  <c r="AG44" i="49" s="1"/>
  <c r="AE43" i="49"/>
  <c r="AE42" i="49"/>
  <c r="AE41" i="49"/>
  <c r="AE40" i="49"/>
  <c r="AE39" i="49"/>
  <c r="AE38" i="49"/>
  <c r="AE37" i="49"/>
  <c r="AE36" i="49"/>
  <c r="AE35" i="49"/>
  <c r="AE34" i="49"/>
  <c r="AE33" i="49"/>
  <c r="AE32" i="49"/>
  <c r="AE31" i="49"/>
  <c r="AE30" i="49"/>
  <c r="AE29" i="49"/>
  <c r="AE28" i="49"/>
  <c r="AE27" i="49"/>
  <c r="AE26" i="49"/>
  <c r="AE25" i="49"/>
  <c r="AE24" i="49"/>
  <c r="AE23" i="49"/>
  <c r="AE22" i="49"/>
  <c r="AE21" i="49"/>
  <c r="AE20" i="49"/>
  <c r="AE19" i="49"/>
  <c r="AE18" i="49"/>
  <c r="AE17" i="49"/>
  <c r="AE16" i="49"/>
  <c r="AE15" i="49"/>
  <c r="AG59" i="49" l="1"/>
  <c r="AG81" i="49"/>
  <c r="AF16" i="49"/>
  <c r="AF18" i="49"/>
  <c r="AF20" i="49"/>
  <c r="AF22" i="49"/>
  <c r="AF24" i="49"/>
  <c r="AF32" i="49"/>
  <c r="AF15" i="49"/>
  <c r="AF19" i="49"/>
  <c r="AF23" i="49"/>
  <c r="AF29" i="49"/>
  <c r="AF31" i="49"/>
  <c r="AG43" i="49"/>
  <c r="AF17" i="49"/>
  <c r="AF21" i="49"/>
  <c r="AF25" i="49"/>
  <c r="AF33" i="49"/>
  <c r="AG62" i="49"/>
  <c r="AG45" i="49"/>
  <c r="AG57" i="49"/>
  <c r="AG61" i="49"/>
  <c r="AG75" i="49"/>
  <c r="AG48" i="49"/>
  <c r="AF27" i="49"/>
  <c r="AG47" i="49"/>
  <c r="AG49" i="49"/>
  <c r="AF26" i="49"/>
  <c r="AF28" i="49"/>
  <c r="AF30" i="49"/>
  <c r="AG46" i="49"/>
</calcChain>
</file>

<file path=xl/sharedStrings.xml><?xml version="1.0" encoding="utf-8"?>
<sst xmlns="http://schemas.openxmlformats.org/spreadsheetml/2006/main" count="534" uniqueCount="200">
  <si>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</si>
  <si>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</si>
  <si>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</si>
  <si>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</si>
  <si>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</si>
  <si>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</si>
  <si>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</si>
  <si>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</si>
  <si>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</si>
  <si>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</si>
  <si>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</si>
  <si>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</si>
  <si>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</si>
  <si>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</si>
  <si>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</si>
  <si>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</si>
  <si>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</si>
  <si>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</si>
  <si>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</si>
  <si>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</si>
  <si>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</si>
  <si>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</si>
  <si>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</si>
  <si>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</si>
  <si>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</si>
  <si>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</si>
  <si>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</si>
  <si>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</si>
  <si>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</si>
  <si>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</si>
  <si>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</si>
  <si>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</si>
  <si>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</si>
  <si>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</si>
  <si>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</si>
  <si>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</si>
  <si>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</si>
  <si>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</si>
  <si>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</si>
  <si>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</si>
  <si>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</si>
  <si>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</si>
  <si>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</si>
  <si>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</si>
  <si>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</si>
  <si>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</si>
  <si>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</si>
  <si>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</si>
  <si>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</si>
  <si>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</si>
  <si>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</si>
  <si>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</si>
  <si>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</si>
  <si>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</si>
  <si>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</si>
  <si>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</si>
  <si>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</si>
  <si>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</si>
  <si>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</si>
  <si>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</si>
  <si>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</si>
  <si>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</si>
  <si>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</si>
  <si>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</si>
  <si>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</si>
  <si>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</si>
  <si>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</si>
  <si>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</si>
  <si>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</si>
  <si>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</si>
  <si>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</si>
  <si>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</si>
  <si>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</si>
  <si>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</si>
  <si>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</si>
  <si>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</si>
  <si>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</si>
  <si>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</si>
  <si>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</si>
  <si>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</si>
  <si>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</si>
  <si>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</si>
  <si>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</si>
  <si>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</si>
  <si>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</si>
  <si>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</si>
  <si>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</si>
  <si>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</si>
  <si>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</si>
  <si>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</si>
  <si>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</si>
  <si>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</si>
  <si>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</si>
  <si>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</si>
  <si>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</si>
  <si>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</si>
  <si>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</si>
  <si>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</si>
  <si>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</si>
  <si>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</si>
  <si>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</si>
  <si>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</si>
  <si>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</si>
  <si>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</si>
  <si>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</si>
  <si>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</si>
  <si>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</si>
  <si>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</si>
  <si>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</si>
  <si>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</si>
  <si>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</si>
  <si>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</si>
  <si>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</si>
  <si>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</si>
  <si>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</si>
  <si>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</si>
  <si>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</si>
  <si>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</si>
  <si>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</si>
  <si>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</si>
  <si>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OBSERVACIONES PARTICULARES:</t>
  </si>
  <si>
    <t>bustibles</t>
  </si>
  <si>
    <t>energía</t>
  </si>
  <si>
    <t>centrales eléctricas servicio público</t>
  </si>
  <si>
    <t>CENTROS DE TRANSFORMACIÓN</t>
  </si>
  <si>
    <t>gasolina</t>
  </si>
  <si>
    <t>1)</t>
  </si>
  <si>
    <t>2)</t>
  </si>
  <si>
    <t>3)</t>
  </si>
  <si>
    <t>4)</t>
  </si>
  <si>
    <t>carbón mineral:</t>
  </si>
  <si>
    <t>hidroenergía:</t>
  </si>
  <si>
    <t>solar: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</si>
  <si>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</si>
  <si>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</si>
  <si>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</si>
  <si>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</si>
  <si>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gasolina automotora:</t>
  </si>
  <si>
    <t>coque de petróleo:</t>
  </si>
  <si>
    <t>no energético:</t>
  </si>
  <si>
    <t>coque de carbón:</t>
  </si>
  <si>
    <t>se considera equivalente teórico.</t>
  </si>
  <si>
    <t/>
  </si>
  <si>
    <t>incluye energía solar fotovoltaica y energía solar térmica.</t>
  </si>
  <si>
    <t>gasoil:</t>
  </si>
  <si>
    <t>no incluye biodiésel que se informa de manera separada.</t>
  </si>
  <si>
    <t>diésel</t>
  </si>
  <si>
    <t>gasoil</t>
  </si>
  <si>
    <t>fueloil</t>
  </si>
  <si>
    <t>biodiésel</t>
  </si>
  <si>
    <t>búnker internacional</t>
  </si>
  <si>
    <t>plantas de biodiésel</t>
  </si>
  <si>
    <t>Montevideo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</si>
  <si>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</si>
  <si>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</si>
  <si>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</si>
  <si>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</si>
  <si>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</si>
  <si>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electricidad:</t>
  </si>
  <si>
    <t>adm. pública y defensa</t>
  </si>
  <si>
    <t>gas natural:</t>
  </si>
  <si>
    <t>Los flujos energéticos se expresan en ktep (miles de toneladas equivalentes de petróleo), referidos al poder calorífico inferior (PCI).</t>
  </si>
  <si>
    <t>los datos están considerados en condiciones estándar (1 atm y 15°C).</t>
  </si>
  <si>
    <t>el consumo eléctrico asociado al transporte a partir de 2016 incluye flotas cautivas y particulares.</t>
  </si>
  <si>
    <t>incluye solventes, lubricantes, asfaltos y azufre líquido.</t>
  </si>
  <si>
    <t>industriales</t>
  </si>
  <si>
    <t>ri</t>
  </si>
  <si>
    <t>agro</t>
  </si>
  <si>
    <t>avícolas</t>
  </si>
  <si>
    <t>resto agro</t>
  </si>
  <si>
    <t>minería</t>
  </si>
  <si>
    <t>actividades primarias</t>
  </si>
  <si>
    <t>link a matriz:</t>
  </si>
  <si>
    <t>residuos de biomasa:</t>
  </si>
  <si>
    <t>residuos industriales:</t>
  </si>
  <si>
    <t xml:space="preserve">incluye desechos tales como neumáticos fuera de uso, aceites usados, hidrocarburos recuperados de aguas de sentina, residuos de la industria del </t>
  </si>
  <si>
    <t>biodiésel, etc.</t>
  </si>
  <si>
    <t>incluye supergás y propano.</t>
  </si>
  <si>
    <t>5)</t>
  </si>
  <si>
    <t>glp:</t>
  </si>
  <si>
    <t xml:space="preserve">biocombustibles: </t>
  </si>
  <si>
    <t>considera la producción de bioetanol y biodiésel.</t>
  </si>
  <si>
    <t>incluye cáscara de arroz y de girasol, bagazo de caña, licor negro, gases olorosos, metanol, casullo de cebada, residuos de la industria maderera y rumen.</t>
  </si>
  <si>
    <t>6)</t>
  </si>
  <si>
    <t>energía secundaria</t>
  </si>
  <si>
    <t>ENERGÉTICO 2022</t>
  </si>
  <si>
    <t>AÑO 2022</t>
  </si>
  <si>
    <t>incluye antracita, turba, alquitranes de hulla y brea. No se considera la turba de uso no energético, según metodología IRES.</t>
  </si>
  <si>
    <t>no incluye bioetanol que se informa de manera separada. Las exportaciones corresponden a isomeratos, reformados y nafta petroquímica.</t>
  </si>
  <si>
    <t>bioetanol:</t>
  </si>
  <si>
    <t>se considera solamente la producción con fines energéticos.</t>
  </si>
  <si>
    <t>biodiésel:</t>
  </si>
  <si>
    <t>Se adopta un formato de matriz común para todos los años. En algunos casos, existen fuentes energéticas y centros de transformación que se presentan "ocultos" por no</t>
  </si>
  <si>
    <t>corresponder para el año particular que se esté informando.</t>
  </si>
  <si>
    <t xml:space="preserve">Se comienza a informar el consumo de queroseno del sector residencial estimado a partir de la Encuesta Nacional de Gastos e Ingresos de los Hogares (ENGIH) y de la Encuesta </t>
  </si>
  <si>
    <t xml:space="preserve">Continua de Hogares (ECH) realizadas por el INE. Existe una parte del consumo final energético que no se puede clasificar en ningun sector por falta de información y se imputa </t>
  </si>
  <si>
    <t>como "no identificado". Se completa la serie desde 2006.</t>
  </si>
  <si>
    <t>Según metodología IRES, los combustibles para fumigación de actividades aeroagrícolas se consideran en el sector transporte. Se corrige la serie desde 2016.</t>
  </si>
  <si>
    <t>7)</t>
  </si>
  <si>
    <t>Los datos pueden sufrir modificaciones debido a ajustes en la fuente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</si>
</sst>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8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sz val="9"/>
      <color rgb="FFFF0000"/>
      <name val="Verdana"/>
      <family val="2"/>
    </font>
    <font>
      <i/>
      <sz val="8"/>
      <color rgb="FF333399"/>
      <name val="Verdana"/>
      <family val="2"/>
    </font>
    <font>
      <i/>
      <sz val="8"/>
      <color indexed="45"/>
      <name val="Verdana"/>
      <family val="2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vertical="center"/>
    </xf>
    <xf numFmtId="168" fontId="9" fillId="3" borderId="3" xfId="0" applyNumberFormat="1" applyFont="1" applyFill="1" applyBorder="1" applyAlignment="1">
      <alignment horizontal="right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3" borderId="14" xfId="0" applyNumberFormat="1" applyFont="1" applyFill="1" applyBorder="1" applyAlignment="1">
      <alignment horizontal="right" vertical="center"/>
    </xf>
    <xf numFmtId="168" fontId="9" fillId="3" borderId="15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1" fillId="3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167" fontId="13" fillId="2" borderId="9" xfId="0" applyNumberFormat="1" applyFont="1" applyFill="1" applyBorder="1" applyAlignment="1" applyProtection="1">
      <alignment horizontal="center" vertical="center"/>
    </xf>
    <xf numFmtId="165" fontId="18" fillId="2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5" fontId="19" fillId="2" borderId="2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3" borderId="11" xfId="0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4" borderId="0" xfId="0" quotePrefix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quotePrefix="1" applyFont="1" applyFill="1" applyAlignment="1">
      <alignment horizontal="left" vertical="center" indent="2"/>
    </xf>
    <xf numFmtId="167" fontId="11" fillId="0" borderId="0" xfId="0" applyNumberFormat="1" applyFont="1" applyFill="1" applyBorder="1" applyAlignment="1">
      <alignment horizontal="right" vertical="center"/>
    </xf>
    <xf numFmtId="164" fontId="19" fillId="0" borderId="1" xfId="3" applyNumberFormat="1" applyFont="1" applyFill="1" applyBorder="1" applyAlignment="1">
      <alignment vertical="center"/>
    </xf>
    <xf numFmtId="164" fontId="19" fillId="0" borderId="2" xfId="3" applyNumberFormat="1" applyFont="1" applyFill="1" applyBorder="1" applyAlignment="1">
      <alignment vertical="center"/>
    </xf>
    <xf numFmtId="164" fontId="20" fillId="0" borderId="2" xfId="3" applyNumberFormat="1" applyFont="1" applyFill="1" applyBorder="1" applyAlignment="1">
      <alignment horizontal="left" vertical="center" indent="1"/>
    </xf>
    <xf numFmtId="167" fontId="19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 wrapText="1"/>
    </xf>
    <xf numFmtId="164" fontId="20" fillId="0" borderId="2" xfId="2" applyNumberFormat="1" applyFont="1" applyFill="1" applyBorder="1" applyAlignment="1">
      <alignment horizontal="left" vertical="center" indent="1"/>
    </xf>
    <xf numFmtId="164" fontId="12" fillId="0" borderId="0" xfId="7" applyFont="1" applyFill="1" applyAlignment="1">
      <alignment vertical="center"/>
    </xf>
    <xf numFmtId="0" fontId="24" fillId="4" borderId="0" xfId="0" applyFont="1" applyFill="1" applyAlignment="1">
      <alignment vertical="center"/>
    </xf>
    <xf numFmtId="168" fontId="11" fillId="3" borderId="15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168" fontId="19" fillId="0" borderId="1" xfId="2" applyNumberFormat="1" applyFont="1" applyFill="1" applyBorder="1" applyAlignment="1">
      <alignment horizontal="right" vertical="center"/>
    </xf>
    <xf numFmtId="168" fontId="19" fillId="0" borderId="2" xfId="2" applyNumberFormat="1" applyFont="1" applyFill="1" applyBorder="1" applyAlignment="1">
      <alignment horizontal="right" vertical="center"/>
    </xf>
    <xf numFmtId="168" fontId="19" fillId="0" borderId="9" xfId="2" applyNumberFormat="1" applyFont="1" applyFill="1" applyBorder="1" applyAlignment="1">
      <alignment horizontal="right" vertical="center"/>
    </xf>
    <xf numFmtId="168" fontId="20" fillId="0" borderId="2" xfId="2" applyNumberFormat="1" applyFont="1" applyFill="1" applyBorder="1" applyAlignment="1">
      <alignment horizontal="right" vertical="center"/>
    </xf>
    <xf numFmtId="168" fontId="26" fillId="0" borderId="4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168" fontId="25" fillId="0" borderId="2" xfId="2" applyNumberFormat="1" applyFont="1" applyFill="1" applyBorder="1" applyAlignment="1">
      <alignment horizontal="right" vertical="center"/>
    </xf>
    <xf numFmtId="168" fontId="26" fillId="3" borderId="4" xfId="0" applyNumberFormat="1" applyFont="1" applyFill="1" applyBorder="1" applyAlignment="1">
      <alignment horizontal="right" vertical="center"/>
    </xf>
    <xf numFmtId="168" fontId="26" fillId="0" borderId="2" xfId="0" applyNumberFormat="1" applyFont="1" applyFill="1" applyBorder="1" applyAlignment="1">
      <alignment horizontal="right" vertical="center"/>
    </xf>
    <xf numFmtId="164" fontId="27" fillId="0" borderId="0" xfId="7" applyFont="1" applyAlignment="1">
      <alignment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3" fillId="2" borderId="0" xfId="1" applyFill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12" xfId="0" applyNumberFormat="1" applyFont="1" applyFill="1" applyBorder="1" applyAlignment="1" applyProtection="1">
      <alignment horizontal="center" vertical="center"/>
    </xf>
    <xf numFmtId="167" fontId="8" fillId="2" borderId="13" xfId="0" applyNumberFormat="1" applyFont="1" applyFill="1" applyBorder="1" applyAlignment="1" applyProtection="1">
      <alignment horizontal="center" vertical="center"/>
    </xf>
    <xf numFmtId="167" fontId="8" fillId="2" borderId="10" xfId="0" applyNumberFormat="1" applyFont="1" applyFill="1" applyBorder="1" applyAlignment="1" applyProtection="1">
      <alignment horizontal="center" vertical="center"/>
    </xf>
    <xf numFmtId="164" fontId="8" fillId="2" borderId="13" xfId="7" applyFont="1" applyFill="1" applyBorder="1" applyAlignment="1" applyProtection="1">
      <alignment horizontal="center" vertical="center"/>
    </xf>
    <xf numFmtId="164" fontId="8" fillId="2" borderId="10" xfId="7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/>
    </xf>
    <xf numFmtId="167" fontId="8" fillId="2" borderId="4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4" fontId="19" fillId="2" borderId="3" xfId="7" applyFont="1" applyFill="1" applyBorder="1" applyAlignment="1" applyProtection="1">
      <alignment horizontal="center" vertical="center"/>
    </xf>
    <xf numFmtId="164" fontId="19" fillId="2" borderId="8" xfId="7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0" fontId="23" fillId="4" borderId="0" xfId="0" applyFont="1" applyFill="1" applyAlignment="1">
      <alignment vertical="center"/>
    </xf>
  </cellXfs>
  <cellStyles count="10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_bal97" xfId="7"/>
    <cellStyle name="Porcentaje" xfId="8" builtinId="5"/>
    <cellStyle name="Porcentaje 2" xfId="9"/>
  </cellStyles>
  <dxfs count="38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7"/>
      <tableStyleElement type="secondRow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37" name="Tabla1103637395484638" displayName="Tabla1103637395484638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 dataCellStyle="Normal 11"/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/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ColWidth="11.42578125" defaultRowHeight="11.25" x14ac:dyDescent="0.2"/>
  <cols>
    <col min="1" max="1" width="3.5703125" style="57" customWidth="1"/>
    <col min="2" max="2" width="4" style="57" customWidth="1"/>
    <col min="3" max="3" width="20" style="57" customWidth="1"/>
    <col min="4" max="4" width="22.140625" style="57" customWidth="1"/>
    <col min="5" max="5" width="20.85546875" style="57" customWidth="1"/>
    <col min="6" max="6" width="6.5703125" style="57" customWidth="1"/>
    <col min="7" max="7" width="6.7109375" style="57" customWidth="1"/>
    <col min="8" max="20" width="6.5703125" style="57" customWidth="1"/>
    <col min="21" max="16384" width="11.42578125" style="57"/>
  </cols>
  <sheetData>
    <row r="1" spans="1:15" s="61" customFormat="1" ht="7.5" customHeight="1" x14ac:dyDescent="0.2">
      <c r="A1" s="98" t="s">
        <v>115</v>
      </c>
      <c r="B1" s="98"/>
      <c r="C1" s="98"/>
      <c r="D1" s="98"/>
      <c r="E1" s="99" t="s">
        <v>172</v>
      </c>
      <c r="G1" s="62"/>
      <c r="H1" s="62"/>
      <c r="I1" s="62"/>
    </row>
    <row r="2" spans="1:15" s="63" customFormat="1" ht="7.5" customHeight="1" x14ac:dyDescent="0.2">
      <c r="A2" s="98"/>
      <c r="B2" s="98"/>
      <c r="C2" s="98"/>
      <c r="D2" s="98"/>
      <c r="E2" s="99"/>
      <c r="F2" s="100">
        <v>2022</v>
      </c>
      <c r="G2" s="100"/>
      <c r="H2" s="100"/>
      <c r="I2" s="100"/>
      <c r="J2" s="100"/>
      <c r="K2" s="100"/>
      <c r="L2" s="100"/>
      <c r="M2" s="100"/>
      <c r="N2" s="100"/>
      <c r="O2" s="100"/>
    </row>
    <row r="3" spans="1:15" s="63" customFormat="1" ht="7.5" customHeight="1" x14ac:dyDescent="0.2">
      <c r="A3" s="98"/>
      <c r="B3" s="98"/>
      <c r="C3" s="98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61" customFormat="1" ht="7.5" customHeight="1" x14ac:dyDescent="0.2">
      <c r="A4" s="98"/>
      <c r="B4" s="98"/>
      <c r="C4" s="98"/>
      <c r="D4" s="98"/>
      <c r="E4" s="99"/>
    </row>
    <row r="5" spans="1:15" ht="15" customHeight="1" x14ac:dyDescent="0.2"/>
    <row r="6" spans="1:15" ht="15" customHeight="1" x14ac:dyDescent="0.2">
      <c r="A6" s="58" t="s">
        <v>116</v>
      </c>
      <c r="B6" s="58"/>
    </row>
    <row r="7" spans="1:15" ht="15" customHeight="1" x14ac:dyDescent="0.2"/>
    <row r="8" spans="1:15" ht="15" customHeight="1" x14ac:dyDescent="0.2">
      <c r="A8" s="64" t="s">
        <v>126</v>
      </c>
      <c r="B8" s="57" t="s">
        <v>161</v>
      </c>
    </row>
    <row r="9" spans="1:15" ht="15" customHeight="1" x14ac:dyDescent="0.2">
      <c r="C9" s="57" t="s">
        <v>117</v>
      </c>
    </row>
    <row r="10" spans="1:15" ht="15" customHeight="1" x14ac:dyDescent="0.2">
      <c r="C10" s="57" t="s">
        <v>118</v>
      </c>
    </row>
    <row r="11" spans="1:15" ht="15" customHeight="1" x14ac:dyDescent="0.2"/>
    <row r="12" spans="1:15" ht="15" customHeight="1" x14ac:dyDescent="0.2">
      <c r="A12" s="64" t="s">
        <v>127</v>
      </c>
      <c r="B12" s="57" t="s">
        <v>133</v>
      </c>
      <c r="D12" s="59"/>
      <c r="E12" s="59"/>
      <c r="F12" s="59"/>
      <c r="J12" s="59"/>
      <c r="K12" s="59"/>
    </row>
    <row r="13" spans="1:15" ht="15" customHeight="1" x14ac:dyDescent="0.2">
      <c r="C13" s="59"/>
      <c r="E13" s="60"/>
      <c r="I13" s="59"/>
      <c r="J13" s="59"/>
    </row>
    <row r="14" spans="1:15" ht="15" customHeight="1" x14ac:dyDescent="0.2">
      <c r="B14" s="64" t="s">
        <v>119</v>
      </c>
      <c r="C14" s="57" t="s">
        <v>130</v>
      </c>
      <c r="D14" s="57" t="s">
        <v>187</v>
      </c>
    </row>
    <row r="15" spans="1:15" ht="15" customHeight="1" x14ac:dyDescent="0.2">
      <c r="B15" s="64" t="s">
        <v>119</v>
      </c>
      <c r="C15" s="57" t="s">
        <v>160</v>
      </c>
      <c r="D15" s="57" t="s">
        <v>162</v>
      </c>
    </row>
    <row r="16" spans="1:15" ht="15" customHeight="1" x14ac:dyDescent="0.2">
      <c r="B16" s="64" t="s">
        <v>119</v>
      </c>
      <c r="C16" s="57" t="s">
        <v>131</v>
      </c>
      <c r="D16" s="57" t="s">
        <v>141</v>
      </c>
      <c r="E16" s="60"/>
    </row>
    <row r="17" spans="1:5" ht="15" customHeight="1" x14ac:dyDescent="0.2">
      <c r="B17" s="64" t="s">
        <v>119</v>
      </c>
      <c r="C17" s="57" t="s">
        <v>132</v>
      </c>
      <c r="D17" s="57" t="s">
        <v>143</v>
      </c>
    </row>
    <row r="18" spans="1:5" s="76" customFormat="1" ht="15" customHeight="1" x14ac:dyDescent="0.2">
      <c r="B18" s="64" t="s">
        <v>119</v>
      </c>
      <c r="C18" s="57" t="s">
        <v>173</v>
      </c>
      <c r="D18" s="57" t="s">
        <v>182</v>
      </c>
    </row>
    <row r="19" spans="1:5" s="76" customFormat="1" ht="15" customHeight="1" x14ac:dyDescent="0.2">
      <c r="B19" s="64" t="s">
        <v>119</v>
      </c>
      <c r="C19" s="57" t="s">
        <v>180</v>
      </c>
      <c r="D19" s="57" t="s">
        <v>181</v>
      </c>
    </row>
    <row r="20" spans="1:5" s="76" customFormat="1" ht="15" customHeight="1" x14ac:dyDescent="0.2">
      <c r="B20" s="64" t="s">
        <v>119</v>
      </c>
      <c r="C20" s="57" t="s">
        <v>174</v>
      </c>
      <c r="D20" s="57" t="s">
        <v>175</v>
      </c>
    </row>
    <row r="21" spans="1:5" s="76" customFormat="1" ht="15" customHeight="1" x14ac:dyDescent="0.2">
      <c r="B21" s="64"/>
      <c r="C21" s="57"/>
      <c r="D21" s="57" t="s">
        <v>176</v>
      </c>
    </row>
    <row r="22" spans="1:5" ht="15" customHeight="1" x14ac:dyDescent="0.2">
      <c r="E22" s="65"/>
    </row>
    <row r="23" spans="1:5" ht="15" customHeight="1" x14ac:dyDescent="0.2">
      <c r="A23" s="64" t="s">
        <v>128</v>
      </c>
      <c r="B23" s="57" t="s">
        <v>134</v>
      </c>
      <c r="D23" s="59"/>
      <c r="E23" s="59"/>
    </row>
    <row r="24" spans="1:5" ht="15" customHeight="1" x14ac:dyDescent="0.2">
      <c r="C24" s="59"/>
    </row>
    <row r="25" spans="1:5" s="76" customFormat="1" ht="15" customHeight="1" x14ac:dyDescent="0.2">
      <c r="B25" s="64" t="s">
        <v>119</v>
      </c>
      <c r="C25" s="57" t="s">
        <v>179</v>
      </c>
      <c r="D25" s="57" t="s">
        <v>177</v>
      </c>
    </row>
    <row r="26" spans="1:5" ht="15" customHeight="1" x14ac:dyDescent="0.2">
      <c r="B26" s="64" t="s">
        <v>119</v>
      </c>
      <c r="C26" s="57" t="s">
        <v>137</v>
      </c>
      <c r="D26" s="57" t="s">
        <v>188</v>
      </c>
    </row>
    <row r="27" spans="1:5" ht="15" customHeight="1" x14ac:dyDescent="0.2">
      <c r="B27" s="64" t="s">
        <v>119</v>
      </c>
      <c r="C27" s="57" t="s">
        <v>144</v>
      </c>
      <c r="D27" s="57" t="s">
        <v>145</v>
      </c>
    </row>
    <row r="28" spans="1:5" ht="15" customHeight="1" x14ac:dyDescent="0.2">
      <c r="B28" s="64" t="s">
        <v>119</v>
      </c>
      <c r="C28" s="57" t="s">
        <v>138</v>
      </c>
      <c r="D28" s="57" t="s">
        <v>135</v>
      </c>
    </row>
    <row r="29" spans="1:5" ht="15" customHeight="1" x14ac:dyDescent="0.2">
      <c r="B29" s="64" t="s">
        <v>119</v>
      </c>
      <c r="C29" s="57" t="s">
        <v>139</v>
      </c>
      <c r="D29" s="57" t="s">
        <v>164</v>
      </c>
    </row>
    <row r="30" spans="1:5" ht="15" customHeight="1" x14ac:dyDescent="0.2">
      <c r="B30" s="64" t="s">
        <v>119</v>
      </c>
      <c r="C30" s="57" t="s">
        <v>189</v>
      </c>
      <c r="D30" s="57" t="s">
        <v>190</v>
      </c>
    </row>
    <row r="31" spans="1:5" ht="15" customHeight="1" x14ac:dyDescent="0.2">
      <c r="B31" s="64" t="s">
        <v>119</v>
      </c>
      <c r="C31" s="57" t="s">
        <v>191</v>
      </c>
      <c r="D31" s="57" t="s">
        <v>190</v>
      </c>
    </row>
    <row r="32" spans="1:5" ht="15" customHeight="1" x14ac:dyDescent="0.2">
      <c r="B32" s="64" t="s">
        <v>119</v>
      </c>
      <c r="C32" s="57" t="s">
        <v>140</v>
      </c>
      <c r="D32" s="57" t="s">
        <v>136</v>
      </c>
    </row>
    <row r="33" spans="1:4" ht="15" customHeight="1" x14ac:dyDescent="0.2">
      <c r="B33" s="64" t="s">
        <v>119</v>
      </c>
      <c r="C33" s="57" t="s">
        <v>158</v>
      </c>
      <c r="D33" s="57" t="s">
        <v>163</v>
      </c>
    </row>
    <row r="34" spans="1:4" ht="15" customHeight="1" x14ac:dyDescent="0.2"/>
    <row r="35" spans="1:4" ht="15" customHeight="1" x14ac:dyDescent="0.2">
      <c r="A35" s="64" t="s">
        <v>129</v>
      </c>
      <c r="B35" s="57" t="s">
        <v>192</v>
      </c>
    </row>
    <row r="36" spans="1:4" ht="15" customHeight="1" x14ac:dyDescent="0.2">
      <c r="B36" s="57" t="s">
        <v>193</v>
      </c>
    </row>
    <row r="37" spans="1:4" ht="15" customHeight="1" x14ac:dyDescent="0.2"/>
    <row r="38" spans="1:4" ht="15" customHeight="1" x14ac:dyDescent="0.2"/>
    <row r="39" spans="1:4" ht="15" customHeight="1" x14ac:dyDescent="0.2">
      <c r="A39" s="58" t="s">
        <v>120</v>
      </c>
      <c r="B39" s="58"/>
    </row>
    <row r="40" spans="1:4" ht="15" customHeight="1" x14ac:dyDescent="0.2"/>
    <row r="41" spans="1:4" ht="15" customHeight="1" x14ac:dyDescent="0.2">
      <c r="A41" s="118" t="s">
        <v>186</v>
      </c>
    </row>
    <row r="42" spans="1:4" ht="15" customHeight="1" x14ac:dyDescent="0.2">
      <c r="A42" s="64" t="s">
        <v>178</v>
      </c>
      <c r="B42" s="57" t="s">
        <v>194</v>
      </c>
    </row>
    <row r="43" spans="1:4" x14ac:dyDescent="0.2">
      <c r="B43" s="57" t="s">
        <v>195</v>
      </c>
    </row>
    <row r="44" spans="1:4" ht="15" customHeight="1" x14ac:dyDescent="0.2">
      <c r="B44" s="57" t="s">
        <v>196</v>
      </c>
    </row>
    <row r="45" spans="1:4" ht="15" customHeight="1" x14ac:dyDescent="0.2">
      <c r="A45" s="64"/>
    </row>
    <row r="46" spans="1:4" s="76" customFormat="1" ht="15" customHeight="1" x14ac:dyDescent="0.2">
      <c r="A46" s="64" t="s">
        <v>183</v>
      </c>
      <c r="B46" s="57" t="s">
        <v>197</v>
      </c>
    </row>
    <row r="47" spans="1:4" ht="15" customHeight="1" x14ac:dyDescent="0.2"/>
    <row r="48" spans="1:4" ht="15" customHeight="1" x14ac:dyDescent="0.2">
      <c r="A48" s="64" t="s">
        <v>198</v>
      </c>
      <c r="B48" s="57" t="s">
        <v>199</v>
      </c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</sheetData>
  <mergeCells count="12">
    <mergeCell ref="O2:O3"/>
    <mergeCell ref="I2:I3"/>
    <mergeCell ref="N2:N3"/>
    <mergeCell ref="M2:M3"/>
    <mergeCell ref="L2:L3"/>
    <mergeCell ref="A1:D4"/>
    <mergeCell ref="E1:E4"/>
    <mergeCell ref="K2:K3"/>
    <mergeCell ref="J2:J3"/>
    <mergeCell ref="F2:F3"/>
    <mergeCell ref="G2:G3"/>
    <mergeCell ref="H2:H3"/>
  </mergeCells>
  <hyperlinks>
    <hyperlink ref="F2" location="'2010'!A1" display="'2010'!A1"/>
    <hyperlink ref="F2:F3" location="'2022'!A1" display="'2022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T86"/>
  <sheetViews>
    <sheetView showGridLines="0" zoomScaleNormal="10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3" t="s">
        <v>39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6" t="s">
        <v>184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F3" s="108" t="s">
        <v>84</v>
      </c>
      <c r="AG3" s="16"/>
    </row>
    <row r="4" spans="1:54" s="5" customFormat="1" ht="15" customHeight="1" x14ac:dyDescent="0.2">
      <c r="A4" s="15" t="s">
        <v>185</v>
      </c>
      <c r="B4" s="110" t="s">
        <v>16</v>
      </c>
      <c r="C4" s="78" t="s">
        <v>23</v>
      </c>
      <c r="D4" s="78" t="s">
        <v>17</v>
      </c>
      <c r="E4" s="78" t="s">
        <v>19</v>
      </c>
      <c r="F4" s="112" t="s">
        <v>63</v>
      </c>
      <c r="G4" s="112" t="s">
        <v>64</v>
      </c>
      <c r="H4" s="112" t="s">
        <v>20</v>
      </c>
      <c r="I4" s="83" t="s">
        <v>21</v>
      </c>
      <c r="J4" s="83" t="s">
        <v>68</v>
      </c>
      <c r="K4" s="78" t="s">
        <v>21</v>
      </c>
      <c r="L4" s="101" t="s">
        <v>38</v>
      </c>
      <c r="M4" s="114" t="s">
        <v>62</v>
      </c>
      <c r="N4" s="70" t="s">
        <v>125</v>
      </c>
      <c r="O4" s="81" t="s">
        <v>25</v>
      </c>
      <c r="P4" s="81" t="s">
        <v>125</v>
      </c>
      <c r="Q4" s="81" t="s">
        <v>28</v>
      </c>
      <c r="R4" s="81" t="s">
        <v>29</v>
      </c>
      <c r="S4" s="81" t="s">
        <v>146</v>
      </c>
      <c r="T4" s="116" t="s">
        <v>147</v>
      </c>
      <c r="U4" s="116" t="s">
        <v>148</v>
      </c>
      <c r="V4" s="81" t="s">
        <v>66</v>
      </c>
      <c r="W4" s="81" t="s">
        <v>31</v>
      </c>
      <c r="X4" s="81" t="s">
        <v>17</v>
      </c>
      <c r="Y4" s="81" t="s">
        <v>17</v>
      </c>
      <c r="Z4" s="116" t="s">
        <v>65</v>
      </c>
      <c r="AA4" s="116" t="s">
        <v>149</v>
      </c>
      <c r="AB4" s="71" t="s">
        <v>67</v>
      </c>
      <c r="AC4" s="81" t="s">
        <v>23</v>
      </c>
      <c r="AD4" s="95" t="s">
        <v>35</v>
      </c>
      <c r="AE4" s="101" t="s">
        <v>38</v>
      </c>
      <c r="AF4" s="109"/>
      <c r="AG4" s="80" t="s">
        <v>38</v>
      </c>
    </row>
    <row r="5" spans="1:54" s="5" customFormat="1" ht="15" customHeight="1" x14ac:dyDescent="0.2">
      <c r="A5" s="45" t="s">
        <v>15</v>
      </c>
      <c r="B5" s="111"/>
      <c r="C5" s="46" t="s">
        <v>24</v>
      </c>
      <c r="D5" s="46" t="s">
        <v>18</v>
      </c>
      <c r="E5" s="46" t="s">
        <v>122</v>
      </c>
      <c r="F5" s="113"/>
      <c r="G5" s="113"/>
      <c r="H5" s="113"/>
      <c r="I5" s="46" t="s">
        <v>22</v>
      </c>
      <c r="J5" s="46" t="s">
        <v>121</v>
      </c>
      <c r="K5" s="79" t="s">
        <v>165</v>
      </c>
      <c r="L5" s="102"/>
      <c r="M5" s="115"/>
      <c r="N5" s="72" t="s">
        <v>37</v>
      </c>
      <c r="O5" s="82" t="s">
        <v>26</v>
      </c>
      <c r="P5" s="82" t="s">
        <v>27</v>
      </c>
      <c r="Q5" s="82" t="s">
        <v>1</v>
      </c>
      <c r="R5" s="82" t="s">
        <v>2</v>
      </c>
      <c r="S5" s="82" t="s">
        <v>30</v>
      </c>
      <c r="T5" s="117"/>
      <c r="U5" s="117"/>
      <c r="V5" s="82" t="s">
        <v>16</v>
      </c>
      <c r="W5" s="82" t="s">
        <v>70</v>
      </c>
      <c r="X5" s="82" t="s">
        <v>32</v>
      </c>
      <c r="Y5" s="82" t="s">
        <v>33</v>
      </c>
      <c r="Z5" s="117"/>
      <c r="AA5" s="117"/>
      <c r="AB5" s="73" t="s">
        <v>23</v>
      </c>
      <c r="AC5" s="82" t="s">
        <v>34</v>
      </c>
      <c r="AD5" s="96" t="s">
        <v>36</v>
      </c>
      <c r="AE5" s="102"/>
      <c r="AF5" s="109"/>
      <c r="AG5" s="47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166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48" t="s">
        <v>3</v>
      </c>
      <c r="B7" s="31" t="s">
        <v>142</v>
      </c>
      <c r="C7" s="32"/>
      <c r="D7" s="32"/>
      <c r="E7" s="32">
        <v>605.4</v>
      </c>
      <c r="F7" s="32">
        <v>421.8</v>
      </c>
      <c r="G7" s="32">
        <v>51.3</v>
      </c>
      <c r="H7" s="32">
        <v>465.30000000000007</v>
      </c>
      <c r="I7" s="32">
        <v>1688.9</v>
      </c>
      <c r="J7" s="32">
        <v>58.5</v>
      </c>
      <c r="K7" s="32">
        <v>7.2</v>
      </c>
      <c r="L7" s="85">
        <f>IF(SUM(B7:K7)=0,"",SUM(B7:K7))</f>
        <v>3298.4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49" t="s">
        <v>4</v>
      </c>
      <c r="B8" s="31">
        <v>2092.6</v>
      </c>
      <c r="C8" s="32">
        <v>1.6</v>
      </c>
      <c r="D8" s="32">
        <v>71.900000000000006</v>
      </c>
      <c r="E8" s="32"/>
      <c r="F8" s="32"/>
      <c r="G8" s="32" t="s">
        <v>142</v>
      </c>
      <c r="H8" s="32" t="s">
        <v>142</v>
      </c>
      <c r="I8" s="32">
        <v>3.2</v>
      </c>
      <c r="J8" s="32"/>
      <c r="K8" s="32" t="s">
        <v>142</v>
      </c>
      <c r="L8" s="86">
        <f t="shared" ref="L8:L29" si="0">IF(SUM(B8:K8)=0,"",SUM(B8:K8))</f>
        <v>2169.2999999999997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49" t="s">
        <v>5</v>
      </c>
      <c r="B9" s="31" t="s">
        <v>142</v>
      </c>
      <c r="C9" s="32"/>
      <c r="D9" s="32"/>
      <c r="E9" s="32"/>
      <c r="F9" s="32"/>
      <c r="G9" s="32" t="s">
        <v>142</v>
      </c>
      <c r="H9" s="32" t="s">
        <v>142</v>
      </c>
      <c r="I9" s="32">
        <v>-0.6</v>
      </c>
      <c r="J9" s="32"/>
      <c r="K9" s="32" t="s">
        <v>142</v>
      </c>
      <c r="L9" s="86">
        <f t="shared" si="0"/>
        <v>-0.6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49" t="s">
        <v>6</v>
      </c>
      <c r="B10" s="31">
        <v>0</v>
      </c>
      <c r="C10" s="32"/>
      <c r="D10" s="32">
        <v>-0.2</v>
      </c>
      <c r="E10" s="32"/>
      <c r="F10" s="32"/>
      <c r="G10" s="32" t="s">
        <v>142</v>
      </c>
      <c r="H10" s="32" t="s">
        <v>142</v>
      </c>
      <c r="I10" s="32">
        <v>-66.599999999999994</v>
      </c>
      <c r="J10" s="32"/>
      <c r="K10" s="32" t="s">
        <v>142</v>
      </c>
      <c r="L10" s="86">
        <f t="shared" si="0"/>
        <v>-66.8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49" t="s">
        <v>7</v>
      </c>
      <c r="B11" s="31">
        <v>51.4</v>
      </c>
      <c r="C11" s="32">
        <v>-0.4</v>
      </c>
      <c r="D11" s="32" t="s">
        <v>142</v>
      </c>
      <c r="E11" s="32"/>
      <c r="F11" s="32"/>
      <c r="G11" s="32" t="s">
        <v>142</v>
      </c>
      <c r="H11" s="32" t="s">
        <v>142</v>
      </c>
      <c r="I11" s="32" t="s">
        <v>142</v>
      </c>
      <c r="J11" s="32"/>
      <c r="K11" s="32" t="s">
        <v>142</v>
      </c>
      <c r="L11" s="86">
        <f t="shared" si="0"/>
        <v>51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49" t="s">
        <v>8</v>
      </c>
      <c r="B12" s="31" t="s">
        <v>142</v>
      </c>
      <c r="C12" s="32"/>
      <c r="D12" s="32"/>
      <c r="E12" s="32">
        <v>-56.7</v>
      </c>
      <c r="F12" s="32">
        <v>-10.5</v>
      </c>
      <c r="G12" s="32">
        <v>-0.8</v>
      </c>
      <c r="H12" s="32" t="s">
        <v>142</v>
      </c>
      <c r="I12" s="32"/>
      <c r="J12" s="32"/>
      <c r="K12" s="32" t="s">
        <v>142</v>
      </c>
      <c r="L12" s="86">
        <f t="shared" si="0"/>
        <v>-68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49" t="s">
        <v>9</v>
      </c>
      <c r="B13" s="31" t="s">
        <v>142</v>
      </c>
      <c r="C13" s="32">
        <v>-0.1</v>
      </c>
      <c r="D13" s="32">
        <v>-0.1</v>
      </c>
      <c r="E13" s="32"/>
      <c r="F13" s="32"/>
      <c r="G13" s="32" t="s">
        <v>142</v>
      </c>
      <c r="H13" s="32" t="s">
        <v>142</v>
      </c>
      <c r="I13" s="32"/>
      <c r="J13" s="32"/>
      <c r="K13" s="32"/>
      <c r="L13" s="86">
        <f t="shared" si="0"/>
        <v>-0.2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49" t="s">
        <v>10</v>
      </c>
      <c r="B14" s="31">
        <v>2144</v>
      </c>
      <c r="C14" s="32">
        <v>1.1000000000000001</v>
      </c>
      <c r="D14" s="32">
        <v>71.600000000000009</v>
      </c>
      <c r="E14" s="32">
        <v>548.70000000000005</v>
      </c>
      <c r="F14" s="32">
        <v>411.3</v>
      </c>
      <c r="G14" s="32">
        <v>50.5</v>
      </c>
      <c r="H14" s="32">
        <v>465.30000000000007</v>
      </c>
      <c r="I14" s="32">
        <v>1624.9000000000003</v>
      </c>
      <c r="J14" s="32">
        <v>58.5</v>
      </c>
      <c r="K14" s="32">
        <v>7.2</v>
      </c>
      <c r="L14" s="87">
        <f t="shared" si="0"/>
        <v>5383.1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48" t="s">
        <v>11</v>
      </c>
      <c r="B15" s="34">
        <v>-2144</v>
      </c>
      <c r="C15" s="35"/>
      <c r="D15" s="35"/>
      <c r="E15" s="35"/>
      <c r="F15" s="35"/>
      <c r="G15" s="35" t="s">
        <v>142</v>
      </c>
      <c r="H15" s="35"/>
      <c r="I15" s="35"/>
      <c r="J15" s="35"/>
      <c r="K15" s="35" t="s">
        <v>142</v>
      </c>
      <c r="L15" s="85">
        <f>IF(SUM(B15:K15)=0,"",SUM(B15:K15))</f>
        <v>-2144</v>
      </c>
      <c r="M15" s="35">
        <v>105.3</v>
      </c>
      <c r="N15" s="35">
        <v>621.6</v>
      </c>
      <c r="O15" s="35"/>
      <c r="P15" s="35" t="s">
        <v>142</v>
      </c>
      <c r="Q15" s="35">
        <v>4.5999999999999996</v>
      </c>
      <c r="R15" s="35">
        <v>86.3</v>
      </c>
      <c r="S15" s="35"/>
      <c r="T15" s="35">
        <v>985.9</v>
      </c>
      <c r="U15" s="35">
        <v>223.7</v>
      </c>
      <c r="V15" s="35">
        <v>28.6</v>
      </c>
      <c r="W15" s="35">
        <v>3</v>
      </c>
      <c r="X15" s="35">
        <v>71.5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2130.5</v>
      </c>
      <c r="AF15" s="34">
        <f t="shared" ref="AF15:AF33" si="2">IF(SUM(L15,AE15)=0,"",SUM(L15,AE15))</f>
        <v>-13.5</v>
      </c>
      <c r="AG15" s="23"/>
      <c r="AI15" s="8"/>
    </row>
    <row r="16" spans="1:54" s="5" customFormat="1" ht="15" customHeight="1" collapsed="1" x14ac:dyDescent="0.2">
      <c r="A16" s="49" t="s">
        <v>123</v>
      </c>
      <c r="B16" s="31" t="s">
        <v>142</v>
      </c>
      <c r="C16" s="32"/>
      <c r="D16" s="32" t="s">
        <v>142</v>
      </c>
      <c r="E16" s="32">
        <v>-548.70000000000005</v>
      </c>
      <c r="F16" s="32">
        <v>-409.6</v>
      </c>
      <c r="G16" s="32">
        <v>-40</v>
      </c>
      <c r="H16" s="32">
        <v>-0.6</v>
      </c>
      <c r="I16" s="32">
        <v>-131.80000000000001</v>
      </c>
      <c r="J16" s="32"/>
      <c r="K16" s="32" t="s">
        <v>142</v>
      </c>
      <c r="L16" s="86">
        <f t="shared" si="0"/>
        <v>-1130.7</v>
      </c>
      <c r="M16" s="32"/>
      <c r="N16" s="32"/>
      <c r="O16" s="32"/>
      <c r="P16" s="32"/>
      <c r="Q16" s="32"/>
      <c r="R16" s="32"/>
      <c r="S16" s="32"/>
      <c r="T16" s="32">
        <v>-222.1</v>
      </c>
      <c r="U16" s="32">
        <v>-31.8</v>
      </c>
      <c r="V16" s="32"/>
      <c r="W16" s="32"/>
      <c r="X16" s="32"/>
      <c r="Y16" s="32"/>
      <c r="Z16" s="32"/>
      <c r="AA16" s="32"/>
      <c r="AB16" s="32"/>
      <c r="AC16" s="32"/>
      <c r="AD16" s="32">
        <v>1132.7</v>
      </c>
      <c r="AE16" s="31">
        <f t="shared" si="1"/>
        <v>878.80000000000007</v>
      </c>
      <c r="AF16" s="31">
        <f t="shared" si="2"/>
        <v>-251.89999999999998</v>
      </c>
      <c r="AG16" s="23"/>
      <c r="AI16" s="8"/>
    </row>
    <row r="17" spans="1:254" s="5" customFormat="1" ht="15" hidden="1" customHeight="1" outlineLevel="1" x14ac:dyDescent="0.2">
      <c r="A17" s="74" t="s">
        <v>153</v>
      </c>
      <c r="B17" s="40" t="s">
        <v>142</v>
      </c>
      <c r="C17" s="41"/>
      <c r="D17" s="41" t="s">
        <v>142</v>
      </c>
      <c r="E17" s="41" t="s">
        <v>142</v>
      </c>
      <c r="F17" s="41" t="s">
        <v>142</v>
      </c>
      <c r="G17" s="41" t="s">
        <v>142</v>
      </c>
      <c r="H17" s="41" t="s">
        <v>142</v>
      </c>
      <c r="I17" s="41" t="s">
        <v>142</v>
      </c>
      <c r="J17" s="41"/>
      <c r="K17" s="41" t="s">
        <v>142</v>
      </c>
      <c r="L17" s="88" t="str">
        <f t="shared" si="0"/>
        <v/>
      </c>
      <c r="M17" s="41"/>
      <c r="N17" s="41"/>
      <c r="O17" s="41"/>
      <c r="P17" s="41"/>
      <c r="Q17" s="41"/>
      <c r="R17" s="41"/>
      <c r="S17" s="41"/>
      <c r="T17" s="41">
        <v>-222.1</v>
      </c>
      <c r="U17" s="41">
        <v>-31.8</v>
      </c>
      <c r="V17" s="41"/>
      <c r="W17" s="41"/>
      <c r="X17" s="41"/>
      <c r="Y17" s="41"/>
      <c r="Z17" s="41"/>
      <c r="AA17" s="41"/>
      <c r="AB17" s="41"/>
      <c r="AC17" s="41"/>
      <c r="AD17" s="41">
        <v>114.1</v>
      </c>
      <c r="AE17" s="40">
        <f>IF(SUM(M17:AD17)=0,"",SUM(M17:AD17))</f>
        <v>-139.80000000000001</v>
      </c>
      <c r="AF17" s="40">
        <f t="shared" si="2"/>
        <v>-139.80000000000001</v>
      </c>
      <c r="AG17" s="77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s="5" customFormat="1" ht="15" hidden="1" customHeight="1" outlineLevel="1" x14ac:dyDescent="0.2">
      <c r="A18" s="74" t="s">
        <v>154</v>
      </c>
      <c r="B18" s="40" t="s">
        <v>142</v>
      </c>
      <c r="C18" s="41"/>
      <c r="D18" s="41" t="s">
        <v>142</v>
      </c>
      <c r="E18" s="41" t="s">
        <v>142</v>
      </c>
      <c r="F18" s="41" t="s">
        <v>142</v>
      </c>
      <c r="G18" s="41" t="s">
        <v>142</v>
      </c>
      <c r="H18" s="41">
        <v>-0.6</v>
      </c>
      <c r="I18" s="41">
        <v>-131.80000000000001</v>
      </c>
      <c r="J18" s="41"/>
      <c r="K18" s="41" t="s">
        <v>142</v>
      </c>
      <c r="L18" s="88">
        <f t="shared" si="0"/>
        <v>-132.4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>
        <v>80</v>
      </c>
      <c r="AE18" s="40">
        <f>IF(SUM(M18:AD18)=0,"",SUM(M18:AD18))</f>
        <v>80</v>
      </c>
      <c r="AF18" s="40">
        <f t="shared" si="2"/>
        <v>-52.400000000000006</v>
      </c>
      <c r="AG18" s="77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s="5" customFormat="1" ht="15" hidden="1" customHeight="1" outlineLevel="1" x14ac:dyDescent="0.2">
      <c r="A19" s="74" t="s">
        <v>155</v>
      </c>
      <c r="B19" s="40" t="s">
        <v>142</v>
      </c>
      <c r="C19" s="41"/>
      <c r="D19" s="41" t="s">
        <v>142</v>
      </c>
      <c r="E19" s="41">
        <v>-548.70000000000005</v>
      </c>
      <c r="F19" s="41" t="s">
        <v>142</v>
      </c>
      <c r="G19" s="41" t="s">
        <v>142</v>
      </c>
      <c r="H19" s="41" t="s">
        <v>142</v>
      </c>
      <c r="I19" s="41" t="s">
        <v>142</v>
      </c>
      <c r="J19" s="41"/>
      <c r="K19" s="41" t="s">
        <v>142</v>
      </c>
      <c r="L19" s="88">
        <f t="shared" si="0"/>
        <v>-548.70000000000005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>
        <v>489</v>
      </c>
      <c r="AE19" s="40">
        <f>IF(SUM(M19:AD19)=0,"",SUM(M19:AD19))</f>
        <v>489</v>
      </c>
      <c r="AF19" s="40">
        <f t="shared" si="2"/>
        <v>-59.700000000000045</v>
      </c>
      <c r="AG19" s="77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s="5" customFormat="1" ht="15" hidden="1" customHeight="1" outlineLevel="1" x14ac:dyDescent="0.2">
      <c r="A20" s="74" t="s">
        <v>156</v>
      </c>
      <c r="B20" s="40" t="s">
        <v>142</v>
      </c>
      <c r="C20" s="41"/>
      <c r="D20" s="41" t="s">
        <v>142</v>
      </c>
      <c r="E20" s="41" t="s">
        <v>142</v>
      </c>
      <c r="F20" s="41">
        <v>-409.6</v>
      </c>
      <c r="G20" s="41" t="s">
        <v>142</v>
      </c>
      <c r="H20" s="41" t="s">
        <v>142</v>
      </c>
      <c r="I20" s="41" t="s">
        <v>142</v>
      </c>
      <c r="J20" s="41"/>
      <c r="K20" s="41" t="s">
        <v>142</v>
      </c>
      <c r="L20" s="88">
        <f t="shared" si="0"/>
        <v>-409.6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>
        <v>409.6</v>
      </c>
      <c r="AE20" s="40">
        <f>IF(SUM(M20:AD20)=0,"",SUM(M20:AD20))</f>
        <v>409.6</v>
      </c>
      <c r="AF20" s="40" t="str">
        <f t="shared" si="2"/>
        <v/>
      </c>
      <c r="AG20" s="77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s="5" customFormat="1" ht="15" hidden="1" customHeight="1" outlineLevel="1" x14ac:dyDescent="0.2">
      <c r="A21" s="74" t="s">
        <v>157</v>
      </c>
      <c r="B21" s="40" t="s">
        <v>142</v>
      </c>
      <c r="C21" s="41"/>
      <c r="D21" s="41" t="s">
        <v>142</v>
      </c>
      <c r="E21" s="41" t="s">
        <v>142</v>
      </c>
      <c r="F21" s="41" t="s">
        <v>142</v>
      </c>
      <c r="G21" s="41">
        <v>-40</v>
      </c>
      <c r="H21" s="41" t="s">
        <v>142</v>
      </c>
      <c r="I21" s="41" t="s">
        <v>142</v>
      </c>
      <c r="J21" s="41"/>
      <c r="K21" s="41" t="s">
        <v>142</v>
      </c>
      <c r="L21" s="88">
        <f t="shared" si="0"/>
        <v>-40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40</v>
      </c>
      <c r="AE21" s="40">
        <f>IF(SUM(M21:AD21)=0,"",SUM(M21:AD21))</f>
        <v>40</v>
      </c>
      <c r="AF21" s="40" t="str">
        <f t="shared" si="2"/>
        <v/>
      </c>
      <c r="AG21" s="77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s="5" customFormat="1" ht="15" customHeight="1" collapsed="1" x14ac:dyDescent="0.2">
      <c r="A22" s="49" t="s">
        <v>82</v>
      </c>
      <c r="B22" s="31" t="s">
        <v>142</v>
      </c>
      <c r="C22" s="32"/>
      <c r="D22" s="32" t="s">
        <v>142</v>
      </c>
      <c r="E22" s="32" t="s">
        <v>142</v>
      </c>
      <c r="F22" s="32">
        <v>-1.7</v>
      </c>
      <c r="G22" s="32">
        <v>-3.3</v>
      </c>
      <c r="H22" s="32">
        <v>-1</v>
      </c>
      <c r="I22" s="32">
        <v>-171.2</v>
      </c>
      <c r="J22" s="32"/>
      <c r="K22" s="32" t="s">
        <v>142</v>
      </c>
      <c r="L22" s="86">
        <f t="shared" si="0"/>
        <v>-177.2</v>
      </c>
      <c r="M22" s="32"/>
      <c r="N22" s="32">
        <v>0</v>
      </c>
      <c r="O22" s="32"/>
      <c r="P22" s="32"/>
      <c r="Q22" s="32"/>
      <c r="R22" s="32"/>
      <c r="S22" s="32"/>
      <c r="T22" s="32">
        <v>-1</v>
      </c>
      <c r="U22" s="32">
        <v>-1.9</v>
      </c>
      <c r="V22" s="32"/>
      <c r="W22" s="32"/>
      <c r="X22" s="32"/>
      <c r="Y22" s="32"/>
      <c r="Z22" s="32">
        <v>0</v>
      </c>
      <c r="AA22" s="32">
        <v>0</v>
      </c>
      <c r="AB22" s="32"/>
      <c r="AC22" s="32"/>
      <c r="AD22" s="32">
        <v>136.5</v>
      </c>
      <c r="AE22" s="31">
        <f t="shared" si="1"/>
        <v>133.6</v>
      </c>
      <c r="AF22" s="31">
        <f t="shared" si="2"/>
        <v>-43.599999999999994</v>
      </c>
      <c r="AG22" s="23"/>
    </row>
    <row r="23" spans="1:254" s="5" customFormat="1" ht="15" hidden="1" customHeight="1" outlineLevel="1" x14ac:dyDescent="0.2">
      <c r="A23" s="74" t="s">
        <v>153</v>
      </c>
      <c r="B23" s="40" t="s">
        <v>142</v>
      </c>
      <c r="C23" s="41"/>
      <c r="D23" s="41" t="s">
        <v>142</v>
      </c>
      <c r="E23" s="41" t="s">
        <v>142</v>
      </c>
      <c r="F23" s="41" t="s">
        <v>142</v>
      </c>
      <c r="G23" s="41" t="s">
        <v>142</v>
      </c>
      <c r="H23" s="41" t="s">
        <v>142</v>
      </c>
      <c r="I23" s="41" t="s">
        <v>142</v>
      </c>
      <c r="J23" s="41"/>
      <c r="K23" s="41" t="s">
        <v>142</v>
      </c>
      <c r="L23" s="88" t="str">
        <f t="shared" si="0"/>
        <v/>
      </c>
      <c r="M23" s="41"/>
      <c r="N23" s="41">
        <v>0</v>
      </c>
      <c r="O23" s="41"/>
      <c r="P23" s="41"/>
      <c r="Q23" s="41"/>
      <c r="R23" s="41"/>
      <c r="S23" s="41"/>
      <c r="T23" s="41">
        <v>-1</v>
      </c>
      <c r="U23" s="41">
        <v>-1.9</v>
      </c>
      <c r="V23" s="41"/>
      <c r="W23" s="41"/>
      <c r="X23" s="41"/>
      <c r="Y23" s="41"/>
      <c r="Z23" s="41">
        <v>0</v>
      </c>
      <c r="AA23" s="41">
        <v>0</v>
      </c>
      <c r="AB23" s="41"/>
      <c r="AC23" s="41"/>
      <c r="AD23" s="41">
        <v>1.9</v>
      </c>
      <c r="AE23" s="40">
        <f>IF(SUM(M23:AD23)=0,"",SUM(M23:AD23))</f>
        <v>-1</v>
      </c>
      <c r="AF23" s="40">
        <f t="shared" si="2"/>
        <v>-1</v>
      </c>
      <c r="AG23" s="77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</row>
    <row r="24" spans="1:254" s="5" customFormat="1" ht="15" hidden="1" customHeight="1" outlineLevel="1" x14ac:dyDescent="0.2">
      <c r="A24" s="74" t="s">
        <v>154</v>
      </c>
      <c r="B24" s="40" t="s">
        <v>142</v>
      </c>
      <c r="C24" s="41"/>
      <c r="D24" s="41" t="s">
        <v>142</v>
      </c>
      <c r="E24" s="41" t="s">
        <v>142</v>
      </c>
      <c r="F24" s="41" t="s">
        <v>142</v>
      </c>
      <c r="G24" s="41" t="s">
        <v>142</v>
      </c>
      <c r="H24" s="41">
        <v>-1</v>
      </c>
      <c r="I24" s="41">
        <v>-171.2</v>
      </c>
      <c r="J24" s="41"/>
      <c r="K24" s="41" t="s">
        <v>142</v>
      </c>
      <c r="L24" s="88">
        <f t="shared" si="0"/>
        <v>-172.2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129.6</v>
      </c>
      <c r="AE24" s="40">
        <f>IF(SUM(M24:AD24)=0,"",SUM(M24:AD24))</f>
        <v>129.6</v>
      </c>
      <c r="AF24" s="40">
        <f t="shared" si="2"/>
        <v>-42.599999999999994</v>
      </c>
      <c r="AG24" s="77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</row>
    <row r="25" spans="1:254" s="5" customFormat="1" ht="15" hidden="1" customHeight="1" outlineLevel="1" x14ac:dyDescent="0.2">
      <c r="A25" s="74" t="s">
        <v>155</v>
      </c>
      <c r="B25" s="40" t="s">
        <v>142</v>
      </c>
      <c r="C25" s="41"/>
      <c r="D25" s="41" t="s">
        <v>142</v>
      </c>
      <c r="E25" s="41" t="s">
        <v>142</v>
      </c>
      <c r="F25" s="41" t="s">
        <v>142</v>
      </c>
      <c r="G25" s="41" t="s">
        <v>142</v>
      </c>
      <c r="H25" s="41" t="s">
        <v>142</v>
      </c>
      <c r="I25" s="41" t="s">
        <v>142</v>
      </c>
      <c r="J25" s="41"/>
      <c r="K25" s="41" t="s">
        <v>142</v>
      </c>
      <c r="L25" s="88" t="str">
        <f t="shared" si="0"/>
        <v/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 t="s">
        <v>142</v>
      </c>
      <c r="AE25" s="40" t="str">
        <f>IF(SUM(M25:AD25)=0,"",SUM(M25:AD25))</f>
        <v/>
      </c>
      <c r="AF25" s="40" t="str">
        <f t="shared" si="2"/>
        <v/>
      </c>
      <c r="AG25" s="77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</row>
    <row r="26" spans="1:254" s="5" customFormat="1" ht="15" hidden="1" customHeight="1" outlineLevel="1" x14ac:dyDescent="0.2">
      <c r="A26" s="74" t="s">
        <v>156</v>
      </c>
      <c r="B26" s="40" t="s">
        <v>142</v>
      </c>
      <c r="C26" s="41"/>
      <c r="D26" s="41" t="s">
        <v>142</v>
      </c>
      <c r="E26" s="41" t="s">
        <v>142</v>
      </c>
      <c r="F26" s="41">
        <v>-1.7</v>
      </c>
      <c r="G26" s="41" t="s">
        <v>142</v>
      </c>
      <c r="H26" s="41" t="s">
        <v>142</v>
      </c>
      <c r="I26" s="41" t="s">
        <v>142</v>
      </c>
      <c r="J26" s="41"/>
      <c r="K26" s="41" t="s">
        <v>142</v>
      </c>
      <c r="L26" s="88">
        <f t="shared" si="0"/>
        <v>-1.7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1.7</v>
      </c>
      <c r="AE26" s="40">
        <f>IF(SUM(M26:AD26)=0,"",SUM(M26:AD26))</f>
        <v>1.7</v>
      </c>
      <c r="AF26" s="40" t="str">
        <f t="shared" si="2"/>
        <v/>
      </c>
      <c r="AG26" s="77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</row>
    <row r="27" spans="1:254" s="5" customFormat="1" ht="15" hidden="1" customHeight="1" outlineLevel="1" x14ac:dyDescent="0.2">
      <c r="A27" s="74" t="s">
        <v>157</v>
      </c>
      <c r="B27" s="40" t="s">
        <v>142</v>
      </c>
      <c r="C27" s="41"/>
      <c r="D27" s="41" t="s">
        <v>142</v>
      </c>
      <c r="E27" s="41" t="s">
        <v>142</v>
      </c>
      <c r="F27" s="41" t="s">
        <v>142</v>
      </c>
      <c r="G27" s="41">
        <v>-3.3</v>
      </c>
      <c r="H27" s="41" t="s">
        <v>142</v>
      </c>
      <c r="I27" s="41" t="s">
        <v>142</v>
      </c>
      <c r="J27" s="41"/>
      <c r="K27" s="41" t="s">
        <v>142</v>
      </c>
      <c r="L27" s="88">
        <f t="shared" si="0"/>
        <v>-3.3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>
        <v>3.3</v>
      </c>
      <c r="AE27" s="40">
        <f>IF(SUM(M27:AD27)=0,"",SUM(M27:AD27))</f>
        <v>3.3</v>
      </c>
      <c r="AF27" s="40" t="str">
        <f t="shared" si="2"/>
        <v/>
      </c>
      <c r="AG27" s="77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</row>
    <row r="28" spans="1:254" s="5" customFormat="1" ht="15" customHeight="1" x14ac:dyDescent="0.2">
      <c r="A28" s="49" t="s">
        <v>51</v>
      </c>
      <c r="B28" s="31" t="s">
        <v>142</v>
      </c>
      <c r="C28" s="32"/>
      <c r="D28" s="32" t="s">
        <v>142</v>
      </c>
      <c r="E28" s="32" t="s">
        <v>142</v>
      </c>
      <c r="F28" s="32" t="s">
        <v>142</v>
      </c>
      <c r="G28" s="32" t="s">
        <v>142</v>
      </c>
      <c r="H28" s="32" t="s">
        <v>142</v>
      </c>
      <c r="I28" s="32" t="s">
        <v>142</v>
      </c>
      <c r="J28" s="32">
        <v>-46.1</v>
      </c>
      <c r="K28" s="32" t="s">
        <v>142</v>
      </c>
      <c r="L28" s="86">
        <f t="shared" si="0"/>
        <v>-46.1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46.1</v>
      </c>
      <c r="AA28" s="32"/>
      <c r="AB28" s="32"/>
      <c r="AC28" s="32"/>
      <c r="AD28" s="32" t="s">
        <v>142</v>
      </c>
      <c r="AE28" s="31">
        <f t="shared" si="1"/>
        <v>46.1</v>
      </c>
      <c r="AF28" s="31" t="str">
        <f t="shared" si="2"/>
        <v/>
      </c>
      <c r="AG28" s="23"/>
      <c r="AI28" s="8"/>
    </row>
    <row r="29" spans="1:254" s="5" customFormat="1" ht="15" customHeight="1" x14ac:dyDescent="0.2">
      <c r="A29" s="68" t="s">
        <v>151</v>
      </c>
      <c r="B29" s="31" t="s">
        <v>142</v>
      </c>
      <c r="C29" s="32"/>
      <c r="D29" s="32" t="s">
        <v>142</v>
      </c>
      <c r="E29" s="32" t="s">
        <v>142</v>
      </c>
      <c r="F29" s="32" t="s">
        <v>142</v>
      </c>
      <c r="G29" s="32" t="s">
        <v>142</v>
      </c>
      <c r="H29" s="32" t="s">
        <v>142</v>
      </c>
      <c r="I29" s="32" t="s">
        <v>142</v>
      </c>
      <c r="J29" s="32">
        <v>-12.4</v>
      </c>
      <c r="K29" s="32" t="s">
        <v>142</v>
      </c>
      <c r="L29" s="86">
        <f t="shared" si="0"/>
        <v>-12.4</v>
      </c>
      <c r="M29" s="32"/>
      <c r="N29" s="32"/>
      <c r="O29" s="32"/>
      <c r="P29" s="32"/>
      <c r="Q29" s="32"/>
      <c r="R29" s="32"/>
      <c r="S29" s="32"/>
      <c r="T29" s="32"/>
      <c r="U29" s="32" t="s">
        <v>142</v>
      </c>
      <c r="V29" s="32"/>
      <c r="W29" s="32"/>
      <c r="X29" s="32"/>
      <c r="Y29" s="32"/>
      <c r="Z29" s="32"/>
      <c r="AA29" s="32">
        <v>12.4</v>
      </c>
      <c r="AB29" s="32"/>
      <c r="AC29" s="32"/>
      <c r="AD29" s="32" t="s">
        <v>142</v>
      </c>
      <c r="AE29" s="31">
        <f t="shared" si="1"/>
        <v>12.4</v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68" t="s">
        <v>12</v>
      </c>
      <c r="B30" s="31" t="s">
        <v>142</v>
      </c>
      <c r="C30" s="32"/>
      <c r="D30" s="32" t="s">
        <v>142</v>
      </c>
      <c r="E30" s="32" t="s">
        <v>142</v>
      </c>
      <c r="F30" s="32" t="s">
        <v>142</v>
      </c>
      <c r="G30" s="32" t="s">
        <v>142</v>
      </c>
      <c r="H30" s="32" t="s">
        <v>142</v>
      </c>
      <c r="I30" s="32" t="s">
        <v>142</v>
      </c>
      <c r="J30" s="32"/>
      <c r="K30" s="32" t="s">
        <v>142</v>
      </c>
      <c r="L30" s="86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68" t="s">
        <v>13</v>
      </c>
      <c r="B31" s="31" t="s">
        <v>142</v>
      </c>
      <c r="C31" s="32"/>
      <c r="D31" s="32" t="s">
        <v>142</v>
      </c>
      <c r="E31" s="32" t="s">
        <v>142</v>
      </c>
      <c r="F31" s="32" t="s">
        <v>142</v>
      </c>
      <c r="G31" s="32" t="s">
        <v>142</v>
      </c>
      <c r="H31" s="32" t="s">
        <v>142</v>
      </c>
      <c r="I31" s="32" t="s">
        <v>142</v>
      </c>
      <c r="J31" s="32"/>
      <c r="K31" s="32" t="s">
        <v>142</v>
      </c>
      <c r="L31" s="86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si="1"/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68" t="s">
        <v>14</v>
      </c>
      <c r="B32" s="31" t="s">
        <v>142</v>
      </c>
      <c r="C32" s="32"/>
      <c r="D32" s="32" t="s">
        <v>142</v>
      </c>
      <c r="E32" s="32" t="s">
        <v>142</v>
      </c>
      <c r="F32" s="32" t="s">
        <v>142</v>
      </c>
      <c r="G32" s="32" t="s">
        <v>142</v>
      </c>
      <c r="H32" s="32" t="s">
        <v>142</v>
      </c>
      <c r="I32" s="32" t="s">
        <v>142</v>
      </c>
      <c r="J32" s="32"/>
      <c r="K32" s="32" t="s">
        <v>142</v>
      </c>
      <c r="L32" s="86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68" t="s">
        <v>124</v>
      </c>
      <c r="B33" s="31">
        <v>-2144</v>
      </c>
      <c r="C33" s="32"/>
      <c r="D33" s="32"/>
      <c r="E33" s="32">
        <v>-548.70000000000005</v>
      </c>
      <c r="F33" s="32">
        <v>-411.3</v>
      </c>
      <c r="G33" s="32">
        <v>-43.3</v>
      </c>
      <c r="H33" s="32">
        <v>-1.6</v>
      </c>
      <c r="I33" s="32">
        <v>-303</v>
      </c>
      <c r="J33" s="32">
        <v>-58.5</v>
      </c>
      <c r="K33" s="32" t="s">
        <v>142</v>
      </c>
      <c r="L33" s="87">
        <f t="shared" ref="L33" si="4">IF(SUM(B33:K33)=0,"",SUM(B33:K33))</f>
        <v>-3510.4</v>
      </c>
      <c r="M33" s="32">
        <v>105.3</v>
      </c>
      <c r="N33" s="32">
        <v>621.6</v>
      </c>
      <c r="O33" s="32"/>
      <c r="P33" s="32" t="s">
        <v>142</v>
      </c>
      <c r="Q33" s="32">
        <v>4.5999999999999996</v>
      </c>
      <c r="R33" s="32">
        <v>86.3</v>
      </c>
      <c r="S33" s="32"/>
      <c r="T33" s="32">
        <v>762.8</v>
      </c>
      <c r="U33" s="32">
        <v>190</v>
      </c>
      <c r="V33" s="32">
        <v>28.6</v>
      </c>
      <c r="W33" s="32">
        <v>3</v>
      </c>
      <c r="X33" s="32">
        <v>71.5</v>
      </c>
      <c r="Y33" s="32"/>
      <c r="Z33" s="32">
        <v>46.1</v>
      </c>
      <c r="AA33" s="32">
        <v>12.4</v>
      </c>
      <c r="AB33" s="32"/>
      <c r="AC33" s="32"/>
      <c r="AD33" s="32">
        <v>1269.2</v>
      </c>
      <c r="AE33" s="31">
        <f t="shared" si="1"/>
        <v>3201.3999999999996</v>
      </c>
      <c r="AF33" s="31">
        <f t="shared" si="2"/>
        <v>-309.00000000000045</v>
      </c>
      <c r="AG33" s="23"/>
    </row>
    <row r="34" spans="1:33" s="5" customFormat="1" ht="15" customHeight="1" x14ac:dyDescent="0.2">
      <c r="A34" s="67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105.3</v>
      </c>
      <c r="N34" s="35">
        <v>621.6</v>
      </c>
      <c r="O34" s="35"/>
      <c r="P34" s="35" t="s">
        <v>142</v>
      </c>
      <c r="Q34" s="35">
        <v>4.5999999999999996</v>
      </c>
      <c r="R34" s="35">
        <v>86.3</v>
      </c>
      <c r="S34" s="35"/>
      <c r="T34" s="35">
        <v>985.9</v>
      </c>
      <c r="U34" s="35">
        <v>223.7</v>
      </c>
      <c r="V34" s="35">
        <v>28.6</v>
      </c>
      <c r="W34" s="35">
        <v>3</v>
      </c>
      <c r="X34" s="35">
        <v>71.5</v>
      </c>
      <c r="Y34" s="35"/>
      <c r="Z34" s="35">
        <v>46.1</v>
      </c>
      <c r="AA34" s="35">
        <v>12.4</v>
      </c>
      <c r="AB34" s="35"/>
      <c r="AC34" s="35"/>
      <c r="AD34" s="35">
        <v>1269.2</v>
      </c>
      <c r="AE34" s="34">
        <f t="shared" si="1"/>
        <v>3458.2</v>
      </c>
      <c r="AF34" s="21"/>
      <c r="AG34" s="22"/>
    </row>
    <row r="35" spans="1:33" s="5" customFormat="1" ht="15" customHeight="1" x14ac:dyDescent="0.2">
      <c r="A35" s="68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43.6</v>
      </c>
      <c r="N35" s="32">
        <v>25.2</v>
      </c>
      <c r="O35" s="32"/>
      <c r="P35" s="32">
        <v>1.5</v>
      </c>
      <c r="Q35" s="32" t="s">
        <v>142</v>
      </c>
      <c r="R35" s="32">
        <v>0.4</v>
      </c>
      <c r="S35" s="32"/>
      <c r="T35" s="32">
        <v>245.4</v>
      </c>
      <c r="U35" s="32">
        <v>22.9</v>
      </c>
      <c r="V35" s="32">
        <v>54.2</v>
      </c>
      <c r="W35" s="32">
        <v>107.5</v>
      </c>
      <c r="X35" s="32"/>
      <c r="Y35" s="32"/>
      <c r="Z35" s="32" t="s">
        <v>142</v>
      </c>
      <c r="AA35" s="32" t="s">
        <v>142</v>
      </c>
      <c r="AB35" s="32">
        <v>0.1</v>
      </c>
      <c r="AC35" s="32">
        <v>3.4</v>
      </c>
      <c r="AD35" s="32">
        <v>7.2</v>
      </c>
      <c r="AE35" s="31">
        <f t="shared" si="1"/>
        <v>511.4</v>
      </c>
      <c r="AF35" s="18"/>
      <c r="AG35" s="22"/>
    </row>
    <row r="36" spans="1:33" s="5" customFormat="1" ht="15" customHeight="1" x14ac:dyDescent="0.2">
      <c r="A36" s="68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-0.7</v>
      </c>
      <c r="N36" s="32" t="s">
        <v>142</v>
      </c>
      <c r="O36" s="32"/>
      <c r="P36" s="32" t="s">
        <v>142</v>
      </c>
      <c r="Q36" s="32" t="s">
        <v>142</v>
      </c>
      <c r="R36" s="32" t="s">
        <v>142</v>
      </c>
      <c r="S36" s="32"/>
      <c r="T36" s="32" t="s">
        <v>142</v>
      </c>
      <c r="U36" s="32" t="s">
        <v>142</v>
      </c>
      <c r="V36" s="32" t="s">
        <v>142</v>
      </c>
      <c r="W36" s="32">
        <v>-0.2</v>
      </c>
      <c r="X36" s="32"/>
      <c r="Y36" s="32"/>
      <c r="Z36" s="32">
        <v>-0.4</v>
      </c>
      <c r="AA36" s="32">
        <v>-7.6</v>
      </c>
      <c r="AB36" s="32" t="s">
        <v>142</v>
      </c>
      <c r="AC36" s="32" t="s">
        <v>142</v>
      </c>
      <c r="AD36" s="32">
        <v>-121.8</v>
      </c>
      <c r="AE36" s="31">
        <f t="shared" si="1"/>
        <v>-130.69999999999999</v>
      </c>
      <c r="AF36" s="18"/>
      <c r="AG36" s="22"/>
    </row>
    <row r="37" spans="1:33" s="5" customFormat="1" ht="15" customHeight="1" x14ac:dyDescent="0.2">
      <c r="A37" s="68" t="s">
        <v>150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 t="s">
        <v>142</v>
      </c>
      <c r="N37" s="32" t="s">
        <v>142</v>
      </c>
      <c r="O37" s="32"/>
      <c r="P37" s="32">
        <v>-0.1</v>
      </c>
      <c r="Q37" s="32" t="s">
        <v>142</v>
      </c>
      <c r="R37" s="32">
        <v>-75.900000000000006</v>
      </c>
      <c r="S37" s="32"/>
      <c r="T37" s="32">
        <v>-75.900000000000006</v>
      </c>
      <c r="U37" s="32">
        <v>-21.2</v>
      </c>
      <c r="V37" s="32" t="s">
        <v>142</v>
      </c>
      <c r="W37" s="32" t="s">
        <v>142</v>
      </c>
      <c r="X37" s="32"/>
      <c r="Y37" s="32"/>
      <c r="Z37" s="32" t="s">
        <v>142</v>
      </c>
      <c r="AA37" s="32" t="s">
        <v>142</v>
      </c>
      <c r="AB37" s="32" t="s">
        <v>142</v>
      </c>
      <c r="AC37" s="32" t="s">
        <v>142</v>
      </c>
      <c r="AD37" s="32"/>
      <c r="AE37" s="31">
        <f t="shared" si="1"/>
        <v>-173.1</v>
      </c>
      <c r="AF37" s="18"/>
      <c r="AG37" s="22"/>
    </row>
    <row r="38" spans="1:33" s="5" customFormat="1" ht="15" customHeight="1" x14ac:dyDescent="0.2">
      <c r="A38" s="68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-0.8</v>
      </c>
      <c r="N38" s="32" t="s">
        <v>142</v>
      </c>
      <c r="O38" s="32"/>
      <c r="P38" s="32">
        <v>-0.1</v>
      </c>
      <c r="Q38" s="32"/>
      <c r="R38" s="32">
        <v>-0.4</v>
      </c>
      <c r="S38" s="32"/>
      <c r="T38" s="32">
        <v>-0.7</v>
      </c>
      <c r="U38" s="32">
        <v>-0.1</v>
      </c>
      <c r="V38" s="32" t="s">
        <v>142</v>
      </c>
      <c r="W38" s="32">
        <v>-0.2</v>
      </c>
      <c r="X38" s="32"/>
      <c r="Y38" s="32"/>
      <c r="Z38" s="32">
        <v>-0.4</v>
      </c>
      <c r="AA38" s="32">
        <v>0</v>
      </c>
      <c r="AB38" s="32" t="s">
        <v>142</v>
      </c>
      <c r="AC38" s="32" t="s">
        <v>142</v>
      </c>
      <c r="AD38" s="32">
        <v>-112.4</v>
      </c>
      <c r="AE38" s="31">
        <f t="shared" si="1"/>
        <v>-115.10000000000001</v>
      </c>
      <c r="AF38" s="18"/>
      <c r="AG38" s="22"/>
    </row>
    <row r="39" spans="1:33" s="5" customFormat="1" ht="15" customHeight="1" x14ac:dyDescent="0.2">
      <c r="A39" s="68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-2.1</v>
      </c>
      <c r="N39" s="32">
        <v>-24.8</v>
      </c>
      <c r="O39" s="32"/>
      <c r="P39" s="32">
        <v>0.5</v>
      </c>
      <c r="Q39" s="32">
        <v>-0.6</v>
      </c>
      <c r="R39" s="32">
        <v>-7.6</v>
      </c>
      <c r="S39" s="32"/>
      <c r="T39" s="32">
        <v>-25.5</v>
      </c>
      <c r="U39" s="32">
        <v>-21.7</v>
      </c>
      <c r="V39" s="32">
        <v>30.1</v>
      </c>
      <c r="W39" s="32">
        <v>-3.8</v>
      </c>
      <c r="X39" s="32"/>
      <c r="Y39" s="32"/>
      <c r="Z39" s="32">
        <v>-2.7</v>
      </c>
      <c r="AA39" s="32">
        <v>0.3</v>
      </c>
      <c r="AB39" s="32" t="s">
        <v>142</v>
      </c>
      <c r="AC39" s="32" t="s">
        <v>142</v>
      </c>
      <c r="AD39" s="32"/>
      <c r="AE39" s="31">
        <f t="shared" si="1"/>
        <v>-57.9</v>
      </c>
      <c r="AF39" s="18"/>
      <c r="AG39" s="22"/>
    </row>
    <row r="40" spans="1:33" s="5" customFormat="1" ht="15" customHeight="1" x14ac:dyDescent="0.2">
      <c r="A40" s="68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 t="s">
        <v>142</v>
      </c>
      <c r="N40" s="32" t="s">
        <v>142</v>
      </c>
      <c r="O40" s="32"/>
      <c r="P40" s="32" t="s">
        <v>142</v>
      </c>
      <c r="Q40" s="32" t="s">
        <v>142</v>
      </c>
      <c r="R40" s="32" t="s">
        <v>142</v>
      </c>
      <c r="S40" s="32"/>
      <c r="T40" s="32" t="s">
        <v>142</v>
      </c>
      <c r="U40" s="32" t="s">
        <v>142</v>
      </c>
      <c r="V40" s="32" t="s">
        <v>142</v>
      </c>
      <c r="W40" s="32" t="s">
        <v>142</v>
      </c>
      <c r="X40" s="32">
        <v>-3.2</v>
      </c>
      <c r="Y40" s="32"/>
      <c r="Z40" s="32" t="s">
        <v>142</v>
      </c>
      <c r="AA40" s="32" t="s">
        <v>142</v>
      </c>
      <c r="AB40" s="32" t="s">
        <v>142</v>
      </c>
      <c r="AC40" s="32" t="s">
        <v>142</v>
      </c>
      <c r="AD40" s="32"/>
      <c r="AE40" s="31">
        <f t="shared" si="1"/>
        <v>-3.2</v>
      </c>
      <c r="AF40" s="18"/>
      <c r="AG40" s="22"/>
    </row>
    <row r="41" spans="1:33" s="5" customFormat="1" ht="15" customHeight="1" x14ac:dyDescent="0.2">
      <c r="A41" s="68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>
        <v>0.1</v>
      </c>
      <c r="O41" s="32"/>
      <c r="P41" s="32">
        <v>0.1</v>
      </c>
      <c r="Q41" s="32">
        <v>0.1</v>
      </c>
      <c r="R41" s="32"/>
      <c r="S41" s="32"/>
      <c r="T41" s="32"/>
      <c r="U41" s="32">
        <v>0.1</v>
      </c>
      <c r="V41" s="32" t="s">
        <v>142</v>
      </c>
      <c r="W41" s="32">
        <v>0.1</v>
      </c>
      <c r="X41" s="32" t="s">
        <v>142</v>
      </c>
      <c r="Y41" s="32"/>
      <c r="Z41" s="32" t="s">
        <v>142</v>
      </c>
      <c r="AA41" s="32"/>
      <c r="AB41" s="32"/>
      <c r="AC41" s="32" t="s">
        <v>142</v>
      </c>
      <c r="AD41" s="32">
        <v>0.2</v>
      </c>
      <c r="AE41" s="31">
        <f t="shared" si="1"/>
        <v>0.60000000000000009</v>
      </c>
      <c r="AF41" s="18"/>
      <c r="AG41" s="22"/>
    </row>
    <row r="42" spans="1:33" s="5" customFormat="1" ht="15" customHeight="1" x14ac:dyDescent="0.2">
      <c r="A42" s="68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145.19999999999999</v>
      </c>
      <c r="N42" s="32">
        <v>622.10000000000014</v>
      </c>
      <c r="O42" s="32"/>
      <c r="P42" s="32">
        <v>1.9</v>
      </c>
      <c r="Q42" s="32">
        <v>4.0999999999999996</v>
      </c>
      <c r="R42" s="32">
        <v>2.8</v>
      </c>
      <c r="S42" s="32"/>
      <c r="T42" s="32">
        <v>1129.2</v>
      </c>
      <c r="U42" s="32">
        <v>203.7</v>
      </c>
      <c r="V42" s="32">
        <v>112.9</v>
      </c>
      <c r="W42" s="32">
        <v>106.4</v>
      </c>
      <c r="X42" s="32">
        <v>68.3</v>
      </c>
      <c r="Y42" s="32"/>
      <c r="Z42" s="32">
        <v>42.6</v>
      </c>
      <c r="AA42" s="32">
        <v>5.0999999999999996</v>
      </c>
      <c r="AB42" s="32">
        <v>0.1</v>
      </c>
      <c r="AC42" s="32">
        <v>3.4</v>
      </c>
      <c r="AD42" s="32">
        <v>1042.4000000000001</v>
      </c>
      <c r="AE42" s="31">
        <f t="shared" si="1"/>
        <v>3490.2000000000003</v>
      </c>
      <c r="AF42" s="18"/>
      <c r="AG42" s="22"/>
    </row>
    <row r="43" spans="1:33" s="5" customFormat="1" ht="15" customHeight="1" x14ac:dyDescent="0.2">
      <c r="A43" s="67" t="s">
        <v>41</v>
      </c>
      <c r="B43" s="34">
        <v>2144</v>
      </c>
      <c r="C43" s="35">
        <v>1.1000000000000001</v>
      </c>
      <c r="D43" s="35">
        <v>71.800000000000011</v>
      </c>
      <c r="E43" s="35">
        <v>605.4</v>
      </c>
      <c r="F43" s="35">
        <v>421.8</v>
      </c>
      <c r="G43" s="35">
        <v>51.3</v>
      </c>
      <c r="H43" s="35">
        <v>465.30000000000007</v>
      </c>
      <c r="I43" s="35">
        <v>1691.5</v>
      </c>
      <c r="J43" s="35">
        <v>58.5</v>
      </c>
      <c r="K43" s="35">
        <v>7.2</v>
      </c>
      <c r="L43" s="85">
        <f>IF(SUM(B43:K43)=0,"",SUM(B43:K43))</f>
        <v>5517.9000000000005</v>
      </c>
      <c r="M43" s="35">
        <v>146</v>
      </c>
      <c r="N43" s="35">
        <v>622.10000000000014</v>
      </c>
      <c r="O43" s="35"/>
      <c r="P43" s="35">
        <v>2</v>
      </c>
      <c r="Q43" s="35">
        <v>4.0999999999999996</v>
      </c>
      <c r="R43" s="35">
        <v>3.1999999999999997</v>
      </c>
      <c r="S43" s="35"/>
      <c r="T43" s="35">
        <v>1129.9000000000001</v>
      </c>
      <c r="U43" s="35">
        <v>203.79999999999998</v>
      </c>
      <c r="V43" s="35">
        <v>112.9</v>
      </c>
      <c r="W43" s="35">
        <v>106.60000000000001</v>
      </c>
      <c r="X43" s="35">
        <v>71.5</v>
      </c>
      <c r="Y43" s="35"/>
      <c r="Z43" s="35">
        <v>44.800000000000004</v>
      </c>
      <c r="AA43" s="35">
        <v>5.0999999999999996</v>
      </c>
      <c r="AB43" s="35">
        <v>0.1</v>
      </c>
      <c r="AC43" s="35">
        <v>3.4</v>
      </c>
      <c r="AD43" s="35">
        <v>1154.8000000000002</v>
      </c>
      <c r="AE43" s="34">
        <f t="shared" si="1"/>
        <v>3610.3000000000006</v>
      </c>
      <c r="AF43" s="18"/>
      <c r="AG43" s="39">
        <f>SUM(L7,L8,L9,L11,L13,AE35,AE36,AE37,AE39,AE41)</f>
        <v>5668.2</v>
      </c>
    </row>
    <row r="44" spans="1:33" s="5" customFormat="1" ht="15" customHeight="1" x14ac:dyDescent="0.2">
      <c r="A44" s="68" t="s">
        <v>42</v>
      </c>
      <c r="B44" s="31"/>
      <c r="C44" s="32">
        <v>1.1000000000000001</v>
      </c>
      <c r="D44" s="32">
        <v>71.599999999999994</v>
      </c>
      <c r="E44" s="32"/>
      <c r="F44" s="32"/>
      <c r="G44" s="32">
        <v>7.1999999999999993</v>
      </c>
      <c r="H44" s="32">
        <v>463.70000000000005</v>
      </c>
      <c r="I44" s="32">
        <v>1321.9</v>
      </c>
      <c r="J44" s="32"/>
      <c r="K44" s="32">
        <v>7.2</v>
      </c>
      <c r="L44" s="86">
        <f t="shared" ref="L44:L52" si="5">IF(SUM(B44:K44)=0,"",SUM(B44:K44))</f>
        <v>1872.7</v>
      </c>
      <c r="M44" s="32">
        <v>145.19999999999999</v>
      </c>
      <c r="N44" s="32">
        <v>622.10000000000014</v>
      </c>
      <c r="O44" s="32"/>
      <c r="P44" s="32">
        <v>1.9</v>
      </c>
      <c r="Q44" s="32">
        <v>4.0999999999999996</v>
      </c>
      <c r="R44" s="32">
        <v>2.8</v>
      </c>
      <c r="S44" s="32"/>
      <c r="T44" s="32">
        <v>906.1</v>
      </c>
      <c r="U44" s="32">
        <v>169.99999999999997</v>
      </c>
      <c r="V44" s="32">
        <v>112.9</v>
      </c>
      <c r="W44" s="32">
        <v>106.4</v>
      </c>
      <c r="X44" s="32">
        <v>68.3</v>
      </c>
      <c r="Y44" s="32"/>
      <c r="Z44" s="32">
        <v>42.6</v>
      </c>
      <c r="AA44" s="32">
        <v>5.0999999999999996</v>
      </c>
      <c r="AB44" s="32">
        <v>0.1</v>
      </c>
      <c r="AC44" s="32">
        <v>3.4</v>
      </c>
      <c r="AD44" s="32">
        <v>1042.4000000000001</v>
      </c>
      <c r="AE44" s="31">
        <f t="shared" si="1"/>
        <v>3233.4000000000005</v>
      </c>
      <c r="AF44" s="18"/>
      <c r="AG44" s="37">
        <f t="shared" ref="AG44:AG49" si="6">SUM(L44,AE44)</f>
        <v>5106.1000000000004</v>
      </c>
    </row>
    <row r="45" spans="1:33" s="5" customFormat="1" ht="15" customHeight="1" x14ac:dyDescent="0.2">
      <c r="A45" s="68" t="s">
        <v>43</v>
      </c>
      <c r="B45" s="31"/>
      <c r="C45" s="32" t="s">
        <v>142</v>
      </c>
      <c r="D45" s="32">
        <v>21.1</v>
      </c>
      <c r="E45" s="32"/>
      <c r="F45" s="32"/>
      <c r="G45" s="32">
        <v>0.1</v>
      </c>
      <c r="H45" s="32" t="s">
        <v>142</v>
      </c>
      <c r="I45" s="32" t="s">
        <v>142</v>
      </c>
      <c r="J45" s="32"/>
      <c r="K45" s="32" t="s">
        <v>142</v>
      </c>
      <c r="L45" s="86">
        <f t="shared" si="5"/>
        <v>21.200000000000003</v>
      </c>
      <c r="M45" s="32">
        <v>2.9</v>
      </c>
      <c r="N45" s="32">
        <v>0.1</v>
      </c>
      <c r="O45" s="32"/>
      <c r="P45" s="32" t="s">
        <v>142</v>
      </c>
      <c r="Q45" s="32">
        <v>0</v>
      </c>
      <c r="R45" s="32" t="s">
        <v>142</v>
      </c>
      <c r="S45" s="32"/>
      <c r="T45" s="32">
        <v>0.8</v>
      </c>
      <c r="U45" s="32">
        <v>9.1</v>
      </c>
      <c r="V45" s="32">
        <v>28.6</v>
      </c>
      <c r="W45" s="32">
        <v>0</v>
      </c>
      <c r="X45" s="32">
        <v>68.3</v>
      </c>
      <c r="Y45" s="32"/>
      <c r="Z45" s="32">
        <v>0</v>
      </c>
      <c r="AA45" s="32"/>
      <c r="AB45" s="32" t="s">
        <v>142</v>
      </c>
      <c r="AC45" s="32" t="s">
        <v>142</v>
      </c>
      <c r="AD45" s="32">
        <v>31.9</v>
      </c>
      <c r="AE45" s="31">
        <f t="shared" si="1"/>
        <v>141.69999999999999</v>
      </c>
      <c r="AF45" s="18"/>
      <c r="AG45" s="37">
        <f t="shared" si="6"/>
        <v>162.89999999999998</v>
      </c>
    </row>
    <row r="46" spans="1:33" s="5" customFormat="1" ht="15" customHeight="1" x14ac:dyDescent="0.2">
      <c r="A46" s="68" t="s">
        <v>44</v>
      </c>
      <c r="B46" s="31"/>
      <c r="C46" s="32">
        <v>1.1000000000000001</v>
      </c>
      <c r="D46" s="32">
        <v>50.5</v>
      </c>
      <c r="E46" s="32"/>
      <c r="F46" s="32"/>
      <c r="G46" s="32">
        <v>7.1</v>
      </c>
      <c r="H46" s="32">
        <v>463.70000000000005</v>
      </c>
      <c r="I46" s="32">
        <v>1321.9</v>
      </c>
      <c r="J46" s="32"/>
      <c r="K46" s="32">
        <v>7.2</v>
      </c>
      <c r="L46" s="86">
        <f t="shared" si="5"/>
        <v>1851.5000000000002</v>
      </c>
      <c r="M46" s="32">
        <v>142.30000000000001</v>
      </c>
      <c r="N46" s="32">
        <v>622</v>
      </c>
      <c r="O46" s="32"/>
      <c r="P46" s="32">
        <v>1.9</v>
      </c>
      <c r="Q46" s="32">
        <v>4.0999999999999996</v>
      </c>
      <c r="R46" s="32">
        <v>2.8</v>
      </c>
      <c r="S46" s="32"/>
      <c r="T46" s="32">
        <v>905.30000000000007</v>
      </c>
      <c r="U46" s="32">
        <v>160.89999999999998</v>
      </c>
      <c r="V46" s="32">
        <v>84.300000000000011</v>
      </c>
      <c r="W46" s="32">
        <v>106.4</v>
      </c>
      <c r="X46" s="32"/>
      <c r="Y46" s="32"/>
      <c r="Z46" s="32">
        <v>42.6</v>
      </c>
      <c r="AA46" s="32">
        <v>5.0999999999999996</v>
      </c>
      <c r="AB46" s="32">
        <v>0.1</v>
      </c>
      <c r="AC46" s="32">
        <v>3.4</v>
      </c>
      <c r="AD46" s="32">
        <v>1010.5</v>
      </c>
      <c r="AE46" s="31">
        <f t="shared" si="1"/>
        <v>3091.7000000000003</v>
      </c>
      <c r="AF46" s="18"/>
      <c r="AG46" s="37">
        <f t="shared" si="6"/>
        <v>4943.2000000000007</v>
      </c>
    </row>
    <row r="47" spans="1:33" s="5" customFormat="1" ht="15" customHeight="1" x14ac:dyDescent="0.2">
      <c r="A47" s="68" t="s">
        <v>45</v>
      </c>
      <c r="B47" s="31"/>
      <c r="C47" s="32">
        <v>0</v>
      </c>
      <c r="D47" s="32"/>
      <c r="E47" s="32"/>
      <c r="F47" s="32"/>
      <c r="G47" s="32" t="s">
        <v>142</v>
      </c>
      <c r="H47" s="32" t="s">
        <v>142</v>
      </c>
      <c r="I47" s="32" t="s">
        <v>142</v>
      </c>
      <c r="J47" s="32"/>
      <c r="K47" s="32" t="s">
        <v>142</v>
      </c>
      <c r="L47" s="86">
        <f>+SUM(B47:K47)</f>
        <v>0</v>
      </c>
      <c r="M47" s="32" t="s">
        <v>142</v>
      </c>
      <c r="N47" s="32">
        <v>0.1</v>
      </c>
      <c r="O47" s="32"/>
      <c r="P47" s="32" t="s">
        <v>142</v>
      </c>
      <c r="Q47" s="32">
        <v>0.1</v>
      </c>
      <c r="R47" s="32" t="s">
        <v>142</v>
      </c>
      <c r="S47" s="32"/>
      <c r="T47" s="32">
        <v>0.1</v>
      </c>
      <c r="U47" s="32" t="s">
        <v>142</v>
      </c>
      <c r="V47" s="32">
        <v>0.9</v>
      </c>
      <c r="W47" s="32">
        <v>106.4</v>
      </c>
      <c r="X47" s="32"/>
      <c r="Y47" s="32"/>
      <c r="Z47" s="32">
        <v>0</v>
      </c>
      <c r="AA47" s="32">
        <v>0</v>
      </c>
      <c r="AB47" s="32" t="s">
        <v>142</v>
      </c>
      <c r="AC47" s="32" t="s">
        <v>142</v>
      </c>
      <c r="AD47" s="32"/>
      <c r="AE47" s="31">
        <f t="shared" si="1"/>
        <v>107.60000000000001</v>
      </c>
      <c r="AF47" s="18"/>
      <c r="AG47" s="37">
        <f t="shared" si="6"/>
        <v>107.60000000000001</v>
      </c>
    </row>
    <row r="48" spans="1:33" s="5" customFormat="1" ht="15" customHeight="1" collapsed="1" x14ac:dyDescent="0.2">
      <c r="A48" s="68" t="s">
        <v>50</v>
      </c>
      <c r="B48" s="31"/>
      <c r="C48" s="32">
        <v>1.1000000000000001</v>
      </c>
      <c r="D48" s="32">
        <v>50.5</v>
      </c>
      <c r="E48" s="32"/>
      <c r="F48" s="32"/>
      <c r="G48" s="32">
        <v>7.1</v>
      </c>
      <c r="H48" s="32">
        <v>463.70000000000005</v>
      </c>
      <c r="I48" s="32">
        <v>1321.9</v>
      </c>
      <c r="J48" s="32"/>
      <c r="K48" s="32">
        <v>7.2</v>
      </c>
      <c r="L48" s="87">
        <f t="shared" si="5"/>
        <v>1851.5000000000002</v>
      </c>
      <c r="M48" s="32">
        <v>142.30000000000001</v>
      </c>
      <c r="N48" s="32">
        <v>621.9</v>
      </c>
      <c r="O48" s="32"/>
      <c r="P48" s="32">
        <v>1.9</v>
      </c>
      <c r="Q48" s="32">
        <v>4</v>
      </c>
      <c r="R48" s="32">
        <v>2.8</v>
      </c>
      <c r="S48" s="32"/>
      <c r="T48" s="32">
        <v>905.2</v>
      </c>
      <c r="U48" s="32">
        <v>160.89999999999998</v>
      </c>
      <c r="V48" s="32">
        <v>83.4</v>
      </c>
      <c r="W48" s="32"/>
      <c r="X48" s="32"/>
      <c r="Y48" s="32"/>
      <c r="Z48" s="32">
        <v>42.6</v>
      </c>
      <c r="AA48" s="32">
        <v>5.0999999999999996</v>
      </c>
      <c r="AB48" s="32">
        <v>0.1</v>
      </c>
      <c r="AC48" s="32">
        <v>3.4</v>
      </c>
      <c r="AD48" s="32">
        <v>1010.5</v>
      </c>
      <c r="AE48" s="31">
        <f t="shared" si="1"/>
        <v>2984.1</v>
      </c>
      <c r="AF48" s="18"/>
      <c r="AG48" s="37">
        <f t="shared" si="6"/>
        <v>4835.6000000000004</v>
      </c>
    </row>
    <row r="49" spans="1:33" s="5" customFormat="1" ht="15" customHeight="1" collapsed="1" x14ac:dyDescent="0.2">
      <c r="A49" s="67" t="s">
        <v>46</v>
      </c>
      <c r="B49" s="34"/>
      <c r="C49" s="35"/>
      <c r="D49" s="35">
        <v>23</v>
      </c>
      <c r="E49" s="35"/>
      <c r="F49" s="35"/>
      <c r="G49" s="35">
        <v>5.8999999999999995</v>
      </c>
      <c r="H49" s="35">
        <v>283.5</v>
      </c>
      <c r="I49" s="35">
        <v>7.6</v>
      </c>
      <c r="J49" s="35"/>
      <c r="K49" s="35"/>
      <c r="L49" s="85">
        <f>IF(SUM(B49:K49)=0,"",SUM(B49:K49))</f>
        <v>320</v>
      </c>
      <c r="M49" s="35">
        <v>114.3</v>
      </c>
      <c r="N49" s="35">
        <v>0.4</v>
      </c>
      <c r="O49" s="35"/>
      <c r="P49" s="35"/>
      <c r="Q49" s="35">
        <v>0.9</v>
      </c>
      <c r="R49" s="35"/>
      <c r="S49" s="35"/>
      <c r="T49" s="35">
        <v>5.4</v>
      </c>
      <c r="U49" s="35">
        <v>7.0999999999999828</v>
      </c>
      <c r="V49" s="35"/>
      <c r="W49" s="35"/>
      <c r="X49" s="35"/>
      <c r="Y49" s="35"/>
      <c r="Z49" s="35">
        <v>0</v>
      </c>
      <c r="AA49" s="35">
        <v>0</v>
      </c>
      <c r="AB49" s="35"/>
      <c r="AC49" s="35">
        <v>3.4</v>
      </c>
      <c r="AD49" s="35">
        <v>403.3</v>
      </c>
      <c r="AE49" s="34">
        <f t="shared" si="1"/>
        <v>534.79999999999995</v>
      </c>
      <c r="AF49" s="21"/>
      <c r="AG49" s="36">
        <f t="shared" si="6"/>
        <v>854.8</v>
      </c>
    </row>
    <row r="50" spans="1:33" s="26" customFormat="1" ht="15" hidden="1" customHeight="1" outlineLevel="1" x14ac:dyDescent="0.2">
      <c r="A50" s="69" t="s">
        <v>152</v>
      </c>
      <c r="B50" s="40"/>
      <c r="C50" s="41"/>
      <c r="D50" s="41">
        <v>21</v>
      </c>
      <c r="E50" s="41"/>
      <c r="F50" s="41"/>
      <c r="G50" s="41" t="s">
        <v>142</v>
      </c>
      <c r="H50" s="41">
        <v>55.5</v>
      </c>
      <c r="I50" s="41" t="s">
        <v>142</v>
      </c>
      <c r="J50" s="41"/>
      <c r="K50" s="41"/>
      <c r="L50" s="86"/>
      <c r="M50" s="41">
        <v>52.4</v>
      </c>
      <c r="N50" s="41"/>
      <c r="O50" s="41"/>
      <c r="P50" s="41"/>
      <c r="Q50" s="41" t="s">
        <v>142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154.6</v>
      </c>
      <c r="AE50" s="40"/>
      <c r="AF50" s="25"/>
      <c r="AG50" s="42"/>
    </row>
    <row r="51" spans="1:33" s="26" customFormat="1" ht="15" hidden="1" customHeight="1" outlineLevel="1" collapsed="1" x14ac:dyDescent="0.2">
      <c r="A51" s="69" t="s">
        <v>69</v>
      </c>
      <c r="B51" s="40"/>
      <c r="C51" s="41"/>
      <c r="D51" s="41">
        <v>2</v>
      </c>
      <c r="E51" s="41"/>
      <c r="F51" s="41"/>
      <c r="G51" s="41" t="s">
        <v>142</v>
      </c>
      <c r="H51" s="41">
        <v>228</v>
      </c>
      <c r="I51" s="41">
        <v>7.6</v>
      </c>
      <c r="J51" s="41"/>
      <c r="K51" s="41"/>
      <c r="L51" s="88"/>
      <c r="M51" s="41">
        <v>61.9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248.7</v>
      </c>
      <c r="AE51" s="40"/>
      <c r="AF51" s="25"/>
      <c r="AG51" s="42"/>
    </row>
    <row r="52" spans="1:33" s="5" customFormat="1" ht="15" customHeight="1" collapsed="1" x14ac:dyDescent="0.2">
      <c r="A52" s="68" t="s">
        <v>61</v>
      </c>
      <c r="B52" s="31"/>
      <c r="C52" s="32"/>
      <c r="D52" s="32">
        <v>14.8</v>
      </c>
      <c r="E52" s="32"/>
      <c r="F52" s="32"/>
      <c r="G52" s="32">
        <v>1</v>
      </c>
      <c r="H52" s="32">
        <v>22.1</v>
      </c>
      <c r="I52" s="32" t="s">
        <v>142</v>
      </c>
      <c r="J52" s="32"/>
      <c r="K52" s="32"/>
      <c r="L52" s="86">
        <f t="shared" si="5"/>
        <v>37.900000000000006</v>
      </c>
      <c r="M52" s="32">
        <v>11.3</v>
      </c>
      <c r="N52" s="32">
        <v>1</v>
      </c>
      <c r="O52" s="32"/>
      <c r="P52" s="32"/>
      <c r="Q52" s="32">
        <v>0</v>
      </c>
      <c r="R52" s="32"/>
      <c r="S52" s="32"/>
      <c r="T52" s="32">
        <v>4.3</v>
      </c>
      <c r="U52" s="32">
        <v>6.5</v>
      </c>
      <c r="V52" s="32"/>
      <c r="W52" s="32"/>
      <c r="X52" s="32"/>
      <c r="Y52" s="32"/>
      <c r="Z52" s="32">
        <v>0.1</v>
      </c>
      <c r="AA52" s="32">
        <v>0</v>
      </c>
      <c r="AB52" s="32"/>
      <c r="AC52" s="32">
        <v>0</v>
      </c>
      <c r="AD52" s="32">
        <v>280.2</v>
      </c>
      <c r="AE52" s="31">
        <f t="shared" si="1"/>
        <v>303.39999999999998</v>
      </c>
      <c r="AF52" s="18"/>
      <c r="AG52" s="33">
        <f>SUM(L52,AE52)</f>
        <v>341.29999999999995</v>
      </c>
    </row>
    <row r="53" spans="1:33" s="26" customFormat="1" ht="15" hidden="1" customHeight="1" outlineLevel="1" x14ac:dyDescent="0.2">
      <c r="A53" s="51" t="s">
        <v>72</v>
      </c>
      <c r="B53" s="43"/>
      <c r="C53" s="41"/>
      <c r="D53" s="44" t="s">
        <v>142</v>
      </c>
      <c r="E53" s="44"/>
      <c r="F53" s="44"/>
      <c r="G53" s="41" t="s">
        <v>142</v>
      </c>
      <c r="H53" s="44" t="s">
        <v>142</v>
      </c>
      <c r="I53" s="41" t="s">
        <v>142</v>
      </c>
      <c r="J53" s="41"/>
      <c r="K53" s="44"/>
      <c r="L53" s="88"/>
      <c r="M53" s="41" t="s">
        <v>142</v>
      </c>
      <c r="N53" s="44"/>
      <c r="O53" s="44"/>
      <c r="P53" s="44"/>
      <c r="Q53" s="44"/>
      <c r="R53" s="44"/>
      <c r="S53" s="44"/>
      <c r="T53" s="44" t="s">
        <v>142</v>
      </c>
      <c r="U53" s="44"/>
      <c r="V53" s="44"/>
      <c r="W53" s="44"/>
      <c r="X53" s="44"/>
      <c r="Y53" s="44"/>
      <c r="Z53" s="44"/>
      <c r="AA53" s="44" t="s">
        <v>142</v>
      </c>
      <c r="AB53" s="44"/>
      <c r="AC53" s="44"/>
      <c r="AD53" s="66">
        <v>17.2</v>
      </c>
      <c r="AE53" s="40"/>
      <c r="AF53" s="25"/>
      <c r="AG53" s="42"/>
    </row>
    <row r="54" spans="1:33" s="26" customFormat="1" ht="15" hidden="1" customHeight="1" outlineLevel="1" x14ac:dyDescent="0.2">
      <c r="A54" s="51" t="s">
        <v>159</v>
      </c>
      <c r="B54" s="43"/>
      <c r="C54" s="41"/>
      <c r="D54" s="44" t="s">
        <v>142</v>
      </c>
      <c r="E54" s="44"/>
      <c r="F54" s="44"/>
      <c r="G54" s="41" t="s">
        <v>142</v>
      </c>
      <c r="H54" s="66">
        <v>2.1</v>
      </c>
      <c r="I54" s="41" t="s">
        <v>142</v>
      </c>
      <c r="J54" s="41"/>
      <c r="K54" s="44"/>
      <c r="L54" s="88"/>
      <c r="M54" s="41">
        <v>1.3</v>
      </c>
      <c r="N54" s="44"/>
      <c r="O54" s="44"/>
      <c r="P54" s="44"/>
      <c r="Q54" s="44"/>
      <c r="R54" s="44"/>
      <c r="S54" s="44"/>
      <c r="T54" s="66">
        <v>0.2</v>
      </c>
      <c r="U54" s="66">
        <v>1.4</v>
      </c>
      <c r="V54" s="66"/>
      <c r="W54" s="66"/>
      <c r="X54" s="66"/>
      <c r="Y54" s="66"/>
      <c r="Z54" s="66"/>
      <c r="AA54" s="66" t="s">
        <v>142</v>
      </c>
      <c r="AB54" s="66"/>
      <c r="AC54" s="66"/>
      <c r="AD54" s="66">
        <v>19.600000000000001</v>
      </c>
      <c r="AE54" s="40"/>
      <c r="AF54" s="25"/>
      <c r="AG54" s="42"/>
    </row>
    <row r="55" spans="1:33" s="26" customFormat="1" ht="15" hidden="1" customHeight="1" outlineLevel="1" x14ac:dyDescent="0.2">
      <c r="A55" s="51" t="s">
        <v>73</v>
      </c>
      <c r="B55" s="43"/>
      <c r="C55" s="41"/>
      <c r="D55" s="44" t="s">
        <v>142</v>
      </c>
      <c r="E55" s="44"/>
      <c r="F55" s="44"/>
      <c r="G55" s="41" t="s">
        <v>142</v>
      </c>
      <c r="H55" s="66">
        <v>0.1</v>
      </c>
      <c r="I55" s="41" t="s">
        <v>142</v>
      </c>
      <c r="J55" s="41"/>
      <c r="K55" s="44"/>
      <c r="L55" s="88"/>
      <c r="M55" s="41">
        <v>1.3</v>
      </c>
      <c r="N55" s="44"/>
      <c r="O55" s="44"/>
      <c r="P55" s="44"/>
      <c r="Q55" s="44"/>
      <c r="R55" s="44"/>
      <c r="S55" s="44"/>
      <c r="T55" s="66">
        <v>0</v>
      </c>
      <c r="U55" s="66">
        <v>0.1</v>
      </c>
      <c r="V55" s="66"/>
      <c r="W55" s="66"/>
      <c r="X55" s="66"/>
      <c r="Y55" s="66"/>
      <c r="Z55" s="66"/>
      <c r="AA55" s="66" t="s">
        <v>142</v>
      </c>
      <c r="AB55" s="66"/>
      <c r="AC55" s="66"/>
      <c r="AD55" s="66">
        <v>31</v>
      </c>
      <c r="AE55" s="40"/>
      <c r="AF55" s="25"/>
      <c r="AG55" s="42"/>
    </row>
    <row r="56" spans="1:33" s="26" customFormat="1" ht="15" hidden="1" customHeight="1" outlineLevel="1" x14ac:dyDescent="0.2">
      <c r="A56" s="51" t="s">
        <v>74</v>
      </c>
      <c r="B56" s="43"/>
      <c r="C56" s="41"/>
      <c r="D56" s="66">
        <v>14.8</v>
      </c>
      <c r="E56" s="44"/>
      <c r="F56" s="44"/>
      <c r="G56" s="41" t="s">
        <v>142</v>
      </c>
      <c r="H56" s="66">
        <v>19.899999999999999</v>
      </c>
      <c r="I56" s="41" t="s">
        <v>142</v>
      </c>
      <c r="J56" s="41"/>
      <c r="K56" s="44"/>
      <c r="L56" s="88"/>
      <c r="M56" s="41">
        <v>8.6999999999999993</v>
      </c>
      <c r="N56" s="44"/>
      <c r="O56" s="44"/>
      <c r="P56" s="44"/>
      <c r="Q56" s="44"/>
      <c r="R56" s="44"/>
      <c r="S56" s="44"/>
      <c r="T56" s="66">
        <v>4.0999999999999996</v>
      </c>
      <c r="U56" s="66">
        <v>5</v>
      </c>
      <c r="V56" s="66"/>
      <c r="W56" s="66"/>
      <c r="X56" s="66"/>
      <c r="Y56" s="66"/>
      <c r="Z56" s="66"/>
      <c r="AA56" s="66" t="s">
        <v>142</v>
      </c>
      <c r="AB56" s="66"/>
      <c r="AC56" s="66">
        <v>0</v>
      </c>
      <c r="AD56" s="66">
        <v>212.4</v>
      </c>
      <c r="AE56" s="40"/>
      <c r="AF56" s="25"/>
      <c r="AG56" s="42"/>
    </row>
    <row r="57" spans="1:33" s="5" customFormat="1" ht="15" customHeight="1" collapsed="1" x14ac:dyDescent="0.2">
      <c r="A57" s="49" t="s">
        <v>47</v>
      </c>
      <c r="B57" s="31"/>
      <c r="C57" s="32"/>
      <c r="D57" s="32" t="s">
        <v>142</v>
      </c>
      <c r="E57" s="32"/>
      <c r="F57" s="32"/>
      <c r="G57" s="32" t="s">
        <v>142</v>
      </c>
      <c r="H57" s="32" t="s">
        <v>142</v>
      </c>
      <c r="I57" s="32" t="s">
        <v>142</v>
      </c>
      <c r="J57" s="32"/>
      <c r="K57" s="32"/>
      <c r="L57" s="86" t="str">
        <f t="shared" ref="L57:L61" si="7">IF(SUM(B57:K57)=0,"",SUM(B57:K57))</f>
        <v/>
      </c>
      <c r="M57" s="32" t="s">
        <v>142</v>
      </c>
      <c r="N57" s="32">
        <v>617.5</v>
      </c>
      <c r="O57" s="32"/>
      <c r="P57" s="32">
        <v>1.9</v>
      </c>
      <c r="Q57" s="32"/>
      <c r="R57" s="32">
        <v>2.8</v>
      </c>
      <c r="S57" s="32"/>
      <c r="T57" s="32">
        <v>749.50000000000023</v>
      </c>
      <c r="U57" s="32">
        <v>0.1</v>
      </c>
      <c r="V57" s="32"/>
      <c r="W57" s="32"/>
      <c r="X57" s="32"/>
      <c r="Y57" s="32"/>
      <c r="Z57" s="32">
        <v>42.3</v>
      </c>
      <c r="AA57" s="32">
        <v>4.4000000000000004</v>
      </c>
      <c r="AB57" s="32"/>
      <c r="AC57" s="32"/>
      <c r="AD57" s="32">
        <v>0.6</v>
      </c>
      <c r="AE57" s="31">
        <f t="shared" si="1"/>
        <v>1419.1000000000001</v>
      </c>
      <c r="AF57" s="18"/>
      <c r="AG57" s="33">
        <f t="shared" ref="AG57:AG62" si="8">SUM(L57,AE57)</f>
        <v>1419.1000000000001</v>
      </c>
    </row>
    <row r="58" spans="1:33" s="26" customFormat="1" ht="15" hidden="1" customHeight="1" outlineLevel="1" x14ac:dyDescent="0.2">
      <c r="A58" s="50" t="s">
        <v>75</v>
      </c>
      <c r="B58" s="40"/>
      <c r="C58" s="41"/>
      <c r="D58" s="41" t="s">
        <v>142</v>
      </c>
      <c r="E58" s="41"/>
      <c r="F58" s="41"/>
      <c r="G58" s="41" t="s">
        <v>142</v>
      </c>
      <c r="H58" s="41" t="s">
        <v>142</v>
      </c>
      <c r="I58" s="41" t="s">
        <v>142</v>
      </c>
      <c r="J58" s="41"/>
      <c r="K58" s="41"/>
      <c r="L58" s="88" t="str">
        <f t="shared" si="7"/>
        <v/>
      </c>
      <c r="M58" s="41" t="s">
        <v>142</v>
      </c>
      <c r="N58" s="41">
        <v>617.5</v>
      </c>
      <c r="O58" s="41"/>
      <c r="P58" s="41"/>
      <c r="Q58" s="41"/>
      <c r="R58" s="41"/>
      <c r="S58" s="41"/>
      <c r="T58" s="41">
        <v>738.4000000000002</v>
      </c>
      <c r="U58" s="41"/>
      <c r="V58" s="41"/>
      <c r="W58" s="41"/>
      <c r="X58" s="41"/>
      <c r="Y58" s="41"/>
      <c r="Z58" s="41">
        <v>42.3</v>
      </c>
      <c r="AA58" s="41">
        <v>4.4000000000000004</v>
      </c>
      <c r="AB58" s="41"/>
      <c r="AC58" s="41"/>
      <c r="AD58" s="41">
        <v>0.6</v>
      </c>
      <c r="AE58" s="40">
        <f t="shared" si="1"/>
        <v>1403.2</v>
      </c>
      <c r="AF58" s="25"/>
      <c r="AG58" s="42">
        <f t="shared" si="8"/>
        <v>1403.2</v>
      </c>
    </row>
    <row r="59" spans="1:33" s="26" customFormat="1" ht="15" hidden="1" customHeight="1" outlineLevel="1" x14ac:dyDescent="0.2">
      <c r="A59" s="50" t="s">
        <v>52</v>
      </c>
      <c r="B59" s="40"/>
      <c r="C59" s="41"/>
      <c r="D59" s="41" t="s">
        <v>142</v>
      </c>
      <c r="E59" s="41"/>
      <c r="F59" s="41"/>
      <c r="G59" s="41" t="s">
        <v>142</v>
      </c>
      <c r="H59" s="41" t="s">
        <v>142</v>
      </c>
      <c r="I59" s="41" t="s">
        <v>142</v>
      </c>
      <c r="J59" s="41"/>
      <c r="K59" s="41"/>
      <c r="L59" s="88" t="str">
        <f t="shared" si="7"/>
        <v/>
      </c>
      <c r="M59" s="41" t="s">
        <v>142</v>
      </c>
      <c r="N59" s="41"/>
      <c r="O59" s="41"/>
      <c r="P59" s="41"/>
      <c r="Q59" s="41"/>
      <c r="R59" s="41"/>
      <c r="S59" s="41"/>
      <c r="T59" s="41">
        <v>0.2</v>
      </c>
      <c r="U59" s="41"/>
      <c r="V59" s="41"/>
      <c r="W59" s="41"/>
      <c r="X59" s="41"/>
      <c r="Y59" s="41"/>
      <c r="Z59" s="41"/>
      <c r="AA59" s="41">
        <v>0</v>
      </c>
      <c r="AB59" s="41"/>
      <c r="AC59" s="41"/>
      <c r="AD59" s="41"/>
      <c r="AE59" s="40">
        <f t="shared" si="1"/>
        <v>0.2</v>
      </c>
      <c r="AF59" s="25"/>
      <c r="AG59" s="42">
        <f t="shared" si="8"/>
        <v>0.2</v>
      </c>
    </row>
    <row r="60" spans="1:33" s="26" customFormat="1" ht="15" hidden="1" customHeight="1" outlineLevel="1" x14ac:dyDescent="0.2">
      <c r="A60" s="50" t="s">
        <v>76</v>
      </c>
      <c r="B60" s="40"/>
      <c r="C60" s="41"/>
      <c r="D60" s="41" t="s">
        <v>142</v>
      </c>
      <c r="E60" s="41"/>
      <c r="F60" s="41"/>
      <c r="G60" s="41" t="s">
        <v>142</v>
      </c>
      <c r="H60" s="41" t="s">
        <v>142</v>
      </c>
      <c r="I60" s="41" t="s">
        <v>142</v>
      </c>
      <c r="J60" s="41"/>
      <c r="K60" s="41"/>
      <c r="L60" s="88" t="str">
        <f t="shared" si="7"/>
        <v/>
      </c>
      <c r="M60" s="41" t="s">
        <v>142</v>
      </c>
      <c r="N60" s="41"/>
      <c r="O60" s="41"/>
      <c r="P60" s="41">
        <v>1.9</v>
      </c>
      <c r="Q60" s="41"/>
      <c r="R60" s="41">
        <v>2.8</v>
      </c>
      <c r="S60" s="41"/>
      <c r="T60" s="41"/>
      <c r="U60" s="41"/>
      <c r="V60" s="41"/>
      <c r="W60" s="41"/>
      <c r="X60" s="41"/>
      <c r="Y60" s="41"/>
      <c r="Z60" s="41"/>
      <c r="AA60" s="41" t="s">
        <v>142</v>
      </c>
      <c r="AB60" s="41"/>
      <c r="AC60" s="41"/>
      <c r="AD60" s="41"/>
      <c r="AE60" s="40">
        <f t="shared" si="1"/>
        <v>4.6999999999999993</v>
      </c>
      <c r="AF60" s="25"/>
      <c r="AG60" s="42">
        <f t="shared" si="8"/>
        <v>4.6999999999999993</v>
      </c>
    </row>
    <row r="61" spans="1:33" s="26" customFormat="1" ht="15" hidden="1" customHeight="1" outlineLevel="1" collapsed="1" x14ac:dyDescent="0.2">
      <c r="A61" s="50" t="s">
        <v>79</v>
      </c>
      <c r="B61" s="40"/>
      <c r="C61" s="41"/>
      <c r="D61" s="41" t="s">
        <v>142</v>
      </c>
      <c r="E61" s="41"/>
      <c r="F61" s="41"/>
      <c r="G61" s="41" t="s">
        <v>142</v>
      </c>
      <c r="H61" s="41" t="s">
        <v>142</v>
      </c>
      <c r="I61" s="41" t="s">
        <v>142</v>
      </c>
      <c r="J61" s="41"/>
      <c r="K61" s="41"/>
      <c r="L61" s="88" t="str">
        <f t="shared" si="7"/>
        <v/>
      </c>
      <c r="M61" s="41" t="s">
        <v>142</v>
      </c>
      <c r="N61" s="41"/>
      <c r="O61" s="41"/>
      <c r="P61" s="41"/>
      <c r="Q61" s="41"/>
      <c r="R61" s="41"/>
      <c r="S61" s="41"/>
      <c r="T61" s="41">
        <v>10.9</v>
      </c>
      <c r="U61" s="41">
        <v>0.1</v>
      </c>
      <c r="V61" s="41"/>
      <c r="W61" s="41"/>
      <c r="X61" s="41"/>
      <c r="Y61" s="41"/>
      <c r="Z61" s="41"/>
      <c r="AA61" s="41" t="s">
        <v>142</v>
      </c>
      <c r="AB61" s="41"/>
      <c r="AC61" s="41"/>
      <c r="AD61" s="41"/>
      <c r="AE61" s="40">
        <f t="shared" si="1"/>
        <v>11</v>
      </c>
      <c r="AF61" s="25"/>
      <c r="AG61" s="42">
        <f t="shared" si="8"/>
        <v>11</v>
      </c>
    </row>
    <row r="62" spans="1:33" s="5" customFormat="1" ht="15" customHeight="1" collapsed="1" x14ac:dyDescent="0.2">
      <c r="A62" s="49" t="s">
        <v>48</v>
      </c>
      <c r="B62" s="31"/>
      <c r="C62" s="32">
        <v>1.1000000000000001</v>
      </c>
      <c r="D62" s="32">
        <v>12.7</v>
      </c>
      <c r="E62" s="32"/>
      <c r="F62" s="32"/>
      <c r="G62" s="32">
        <v>0.2</v>
      </c>
      <c r="H62" s="32">
        <v>143</v>
      </c>
      <c r="I62" s="32">
        <v>1314.3</v>
      </c>
      <c r="J62" s="32"/>
      <c r="K62" s="32">
        <v>7.2</v>
      </c>
      <c r="L62" s="86">
        <f t="shared" ref="L62" si="9">IF(SUM(B62:K62)=0,"",SUM(B62:K62))</f>
        <v>1478.5</v>
      </c>
      <c r="M62" s="32">
        <v>9.6</v>
      </c>
      <c r="N62" s="32">
        <v>1.4</v>
      </c>
      <c r="O62" s="32"/>
      <c r="P62" s="32"/>
      <c r="Q62" s="32"/>
      <c r="R62" s="32"/>
      <c r="S62" s="32"/>
      <c r="T62" s="32">
        <v>16.3</v>
      </c>
      <c r="U62" s="32">
        <v>146</v>
      </c>
      <c r="V62" s="32">
        <v>83.4</v>
      </c>
      <c r="W62" s="32"/>
      <c r="X62" s="32"/>
      <c r="Y62" s="32"/>
      <c r="Z62" s="32">
        <v>0.1</v>
      </c>
      <c r="AA62" s="32">
        <v>0.1</v>
      </c>
      <c r="AB62" s="32">
        <v>0.1</v>
      </c>
      <c r="AC62" s="32"/>
      <c r="AD62" s="32">
        <v>300.89999999999998</v>
      </c>
      <c r="AE62" s="31">
        <f t="shared" si="1"/>
        <v>557.90000000000009</v>
      </c>
      <c r="AF62" s="18"/>
      <c r="AG62" s="33">
        <f t="shared" si="8"/>
        <v>2036.4</v>
      </c>
    </row>
    <row r="63" spans="1:33" s="26" customFormat="1" ht="15" hidden="1" customHeight="1" outlineLevel="1" x14ac:dyDescent="0.2">
      <c r="A63" s="50" t="s">
        <v>53</v>
      </c>
      <c r="B63" s="40"/>
      <c r="C63" s="41"/>
      <c r="D63" s="41">
        <v>0.3</v>
      </c>
      <c r="E63" s="41"/>
      <c r="F63" s="41"/>
      <c r="G63" s="41" t="s">
        <v>142</v>
      </c>
      <c r="H63" s="41">
        <v>36.1</v>
      </c>
      <c r="I63" s="41">
        <v>7.4</v>
      </c>
      <c r="J63" s="41"/>
      <c r="K63" s="41">
        <v>0.5</v>
      </c>
      <c r="L63" s="88"/>
      <c r="M63" s="41">
        <v>0.8</v>
      </c>
      <c r="N63" s="41">
        <v>0.1</v>
      </c>
      <c r="O63" s="41"/>
      <c r="P63" s="41"/>
      <c r="Q63" s="41"/>
      <c r="R63" s="41"/>
      <c r="S63" s="41"/>
      <c r="T63" s="41">
        <v>0.5</v>
      </c>
      <c r="U63" s="41">
        <v>2.1</v>
      </c>
      <c r="V63" s="41"/>
      <c r="W63" s="41"/>
      <c r="X63" s="41"/>
      <c r="Y63" s="41"/>
      <c r="Z63" s="41"/>
      <c r="AA63" s="41"/>
      <c r="AB63" s="41"/>
      <c r="AC63" s="41"/>
      <c r="AD63" s="41">
        <v>32.700000000000003</v>
      </c>
      <c r="AE63" s="40"/>
      <c r="AF63" s="25"/>
      <c r="AG63" s="42"/>
    </row>
    <row r="64" spans="1:33" s="26" customFormat="1" ht="15" hidden="1" customHeight="1" outlineLevel="1" x14ac:dyDescent="0.2">
      <c r="A64" s="50" t="s">
        <v>54</v>
      </c>
      <c r="B64" s="40"/>
      <c r="C64" s="41"/>
      <c r="D64" s="41">
        <v>0</v>
      </c>
      <c r="E64" s="41"/>
      <c r="F64" s="41"/>
      <c r="G64" s="41" t="s">
        <v>142</v>
      </c>
      <c r="H64" s="41">
        <v>19.600000000000001</v>
      </c>
      <c r="I64" s="41">
        <v>21</v>
      </c>
      <c r="J64" s="41"/>
      <c r="K64" s="41"/>
      <c r="L64" s="88"/>
      <c r="M64" s="41">
        <v>0.8</v>
      </c>
      <c r="N64" s="41">
        <v>0.1</v>
      </c>
      <c r="O64" s="41"/>
      <c r="P64" s="41"/>
      <c r="Q64" s="41"/>
      <c r="R64" s="41"/>
      <c r="S64" s="41"/>
      <c r="T64" s="41">
        <v>0.3</v>
      </c>
      <c r="U64" s="41">
        <v>15</v>
      </c>
      <c r="V64" s="41"/>
      <c r="W64" s="41"/>
      <c r="X64" s="41"/>
      <c r="Y64" s="41"/>
      <c r="Z64" s="41"/>
      <c r="AA64" s="41"/>
      <c r="AB64" s="41"/>
      <c r="AC64" s="41"/>
      <c r="AD64" s="41">
        <v>22.5</v>
      </c>
      <c r="AE64" s="40"/>
      <c r="AF64" s="25"/>
      <c r="AG64" s="42"/>
    </row>
    <row r="65" spans="1:33" s="26" customFormat="1" ht="15" hidden="1" customHeight="1" outlineLevel="1" x14ac:dyDescent="0.2">
      <c r="A65" s="50" t="s">
        <v>55</v>
      </c>
      <c r="B65" s="40"/>
      <c r="C65" s="41"/>
      <c r="D65" s="41">
        <v>0</v>
      </c>
      <c r="E65" s="41"/>
      <c r="F65" s="41"/>
      <c r="G65" s="41" t="s">
        <v>142</v>
      </c>
      <c r="H65" s="41">
        <v>10.4</v>
      </c>
      <c r="I65" s="41">
        <v>36.6</v>
      </c>
      <c r="J65" s="41"/>
      <c r="K65" s="41"/>
      <c r="L65" s="88"/>
      <c r="M65" s="41">
        <v>0.8</v>
      </c>
      <c r="N65" s="41">
        <v>0</v>
      </c>
      <c r="O65" s="41"/>
      <c r="P65" s="41"/>
      <c r="Q65" s="41"/>
      <c r="R65" s="41"/>
      <c r="S65" s="41"/>
      <c r="T65" s="41">
        <v>0.4</v>
      </c>
      <c r="U65" s="41">
        <v>0</v>
      </c>
      <c r="V65" s="41"/>
      <c r="W65" s="41"/>
      <c r="X65" s="41"/>
      <c r="Y65" s="41"/>
      <c r="Z65" s="41"/>
      <c r="AA65" s="41"/>
      <c r="AB65" s="41"/>
      <c r="AC65" s="41"/>
      <c r="AD65" s="41">
        <v>10.5</v>
      </c>
      <c r="AE65" s="40"/>
      <c r="AF65" s="25"/>
      <c r="AG65" s="42"/>
    </row>
    <row r="66" spans="1:33" s="26" customFormat="1" ht="15" hidden="1" customHeight="1" outlineLevel="1" x14ac:dyDescent="0.2">
      <c r="A66" s="50" t="s">
        <v>56</v>
      </c>
      <c r="B66" s="40"/>
      <c r="C66" s="41"/>
      <c r="D66" s="41">
        <v>4.3</v>
      </c>
      <c r="E66" s="41"/>
      <c r="F66" s="41"/>
      <c r="G66" s="41" t="s">
        <v>142</v>
      </c>
      <c r="H66" s="41">
        <v>25.9</v>
      </c>
      <c r="I66" s="41">
        <v>28.9</v>
      </c>
      <c r="J66" s="41"/>
      <c r="K66" s="41">
        <v>0</v>
      </c>
      <c r="L66" s="88"/>
      <c r="M66" s="41">
        <v>4.0999999999999996</v>
      </c>
      <c r="N66" s="41">
        <v>0.3</v>
      </c>
      <c r="O66" s="41"/>
      <c r="P66" s="41"/>
      <c r="Q66" s="41"/>
      <c r="R66" s="41"/>
      <c r="S66" s="41"/>
      <c r="T66" s="41">
        <v>1.5000000000000018</v>
      </c>
      <c r="U66" s="41">
        <v>2.2999999999999998</v>
      </c>
      <c r="V66" s="41"/>
      <c r="W66" s="41"/>
      <c r="X66" s="41"/>
      <c r="Y66" s="41"/>
      <c r="Z66" s="41"/>
      <c r="AA66" s="41"/>
      <c r="AB66" s="41"/>
      <c r="AC66" s="41"/>
      <c r="AD66" s="41">
        <v>20.2</v>
      </c>
      <c r="AE66" s="40"/>
      <c r="AF66" s="25"/>
      <c r="AG66" s="42"/>
    </row>
    <row r="67" spans="1:33" s="26" customFormat="1" ht="15" hidden="1" customHeight="1" outlineLevel="1" x14ac:dyDescent="0.2">
      <c r="A67" s="50" t="s">
        <v>77</v>
      </c>
      <c r="B67" s="40"/>
      <c r="C67" s="41"/>
      <c r="D67" s="41">
        <v>0.3</v>
      </c>
      <c r="E67" s="41"/>
      <c r="F67" s="41"/>
      <c r="G67" s="41" t="s">
        <v>142</v>
      </c>
      <c r="H67" s="41">
        <v>4.8</v>
      </c>
      <c r="I67" s="41">
        <v>30</v>
      </c>
      <c r="J67" s="41"/>
      <c r="K67" s="41"/>
      <c r="L67" s="88"/>
      <c r="M67" s="41">
        <v>0.2</v>
      </c>
      <c r="N67" s="41">
        <v>0.2</v>
      </c>
      <c r="O67" s="41"/>
      <c r="P67" s="41"/>
      <c r="Q67" s="41"/>
      <c r="R67" s="41"/>
      <c r="S67" s="41"/>
      <c r="T67" s="41">
        <v>0.6</v>
      </c>
      <c r="U67" s="41">
        <v>3</v>
      </c>
      <c r="V67" s="41"/>
      <c r="W67" s="41"/>
      <c r="X67" s="41"/>
      <c r="Y67" s="41"/>
      <c r="Z67" s="41"/>
      <c r="AA67" s="41"/>
      <c r="AB67" s="41"/>
      <c r="AC67" s="41"/>
      <c r="AD67" s="41">
        <v>11</v>
      </c>
      <c r="AE67" s="40"/>
      <c r="AF67" s="25"/>
      <c r="AG67" s="42"/>
    </row>
    <row r="68" spans="1:33" s="26" customFormat="1" ht="15" hidden="1" customHeight="1" outlineLevel="1" x14ac:dyDescent="0.2">
      <c r="A68" s="50" t="s">
        <v>57</v>
      </c>
      <c r="B68" s="40"/>
      <c r="C68" s="41"/>
      <c r="D68" s="41">
        <v>0.1</v>
      </c>
      <c r="E68" s="41"/>
      <c r="F68" s="41"/>
      <c r="G68" s="41" t="s">
        <v>142</v>
      </c>
      <c r="H68" s="41">
        <v>6</v>
      </c>
      <c r="I68" s="41"/>
      <c r="J68" s="41"/>
      <c r="K68" s="41"/>
      <c r="L68" s="88"/>
      <c r="M68" s="41">
        <v>0</v>
      </c>
      <c r="N68" s="41">
        <v>0.1</v>
      </c>
      <c r="O68" s="41"/>
      <c r="P68" s="41"/>
      <c r="Q68" s="41"/>
      <c r="R68" s="41"/>
      <c r="S68" s="41"/>
      <c r="T68" s="41">
        <v>0.1</v>
      </c>
      <c r="U68" s="41">
        <v>0.2</v>
      </c>
      <c r="V68" s="41"/>
      <c r="W68" s="41"/>
      <c r="X68" s="41"/>
      <c r="Y68" s="41"/>
      <c r="Z68" s="41"/>
      <c r="AA68" s="41"/>
      <c r="AB68" s="41"/>
      <c r="AC68" s="41"/>
      <c r="AD68" s="41">
        <v>2.7</v>
      </c>
      <c r="AE68" s="40"/>
      <c r="AF68" s="25"/>
      <c r="AG68" s="42"/>
    </row>
    <row r="69" spans="1:33" s="26" customFormat="1" ht="15" hidden="1" customHeight="1" outlineLevel="1" x14ac:dyDescent="0.2">
      <c r="A69" s="50" t="s">
        <v>58</v>
      </c>
      <c r="B69" s="40"/>
      <c r="C69" s="41"/>
      <c r="D69" s="41">
        <v>0.2</v>
      </c>
      <c r="E69" s="41"/>
      <c r="F69" s="41"/>
      <c r="G69" s="41" t="s">
        <v>142</v>
      </c>
      <c r="H69" s="41">
        <v>6.8</v>
      </c>
      <c r="I69" s="41"/>
      <c r="J69" s="41"/>
      <c r="K69" s="41"/>
      <c r="L69" s="88"/>
      <c r="M69" s="41">
        <v>0</v>
      </c>
      <c r="N69" s="41">
        <v>0</v>
      </c>
      <c r="O69" s="41"/>
      <c r="P69" s="41"/>
      <c r="Q69" s="41"/>
      <c r="R69" s="41"/>
      <c r="S69" s="41"/>
      <c r="T69" s="41">
        <v>0.2</v>
      </c>
      <c r="U69" s="41">
        <v>0.2</v>
      </c>
      <c r="V69" s="41"/>
      <c r="W69" s="41"/>
      <c r="X69" s="41"/>
      <c r="Y69" s="41"/>
      <c r="Z69" s="41"/>
      <c r="AA69" s="41"/>
      <c r="AB69" s="41"/>
      <c r="AC69" s="41"/>
      <c r="AD69" s="41">
        <v>2.7</v>
      </c>
      <c r="AE69" s="40"/>
      <c r="AF69" s="25"/>
      <c r="AG69" s="42"/>
    </row>
    <row r="70" spans="1:33" s="26" customFormat="1" ht="15" hidden="1" customHeight="1" outlineLevel="1" x14ac:dyDescent="0.2">
      <c r="A70" s="50" t="s">
        <v>59</v>
      </c>
      <c r="B70" s="40"/>
      <c r="C70" s="41"/>
      <c r="D70" s="41">
        <v>0</v>
      </c>
      <c r="E70" s="41"/>
      <c r="F70" s="41"/>
      <c r="G70" s="41" t="s">
        <v>142</v>
      </c>
      <c r="H70" s="41">
        <v>0</v>
      </c>
      <c r="I70" s="41">
        <v>152.69999999999999</v>
      </c>
      <c r="J70" s="41"/>
      <c r="K70" s="41"/>
      <c r="L70" s="88"/>
      <c r="M70" s="41">
        <v>0</v>
      </c>
      <c r="N70" s="41">
        <v>0.2</v>
      </c>
      <c r="O70" s="41"/>
      <c r="P70" s="41"/>
      <c r="Q70" s="41"/>
      <c r="R70" s="41"/>
      <c r="S70" s="41"/>
      <c r="T70" s="41">
        <v>2</v>
      </c>
      <c r="U70" s="41"/>
      <c r="V70" s="41"/>
      <c r="W70" s="41"/>
      <c r="X70" s="41"/>
      <c r="Y70" s="41"/>
      <c r="Z70" s="41"/>
      <c r="AA70" s="41"/>
      <c r="AB70" s="41"/>
      <c r="AC70" s="41"/>
      <c r="AD70" s="41">
        <v>15.1</v>
      </c>
      <c r="AE70" s="40"/>
      <c r="AF70" s="25"/>
      <c r="AG70" s="42"/>
    </row>
    <row r="71" spans="1:33" s="26" customFormat="1" ht="15" hidden="1" customHeight="1" outlineLevel="1" x14ac:dyDescent="0.2">
      <c r="A71" s="50" t="s">
        <v>81</v>
      </c>
      <c r="B71" s="40"/>
      <c r="C71" s="41"/>
      <c r="D71" s="41">
        <v>1.4</v>
      </c>
      <c r="E71" s="41"/>
      <c r="F71" s="41"/>
      <c r="G71" s="41" t="s">
        <v>142</v>
      </c>
      <c r="H71" s="41">
        <v>13.7</v>
      </c>
      <c r="I71" s="41">
        <v>1016</v>
      </c>
      <c r="J71" s="41"/>
      <c r="K71" s="41"/>
      <c r="L71" s="88"/>
      <c r="M71" s="41">
        <v>0.2</v>
      </c>
      <c r="N71" s="41">
        <v>0</v>
      </c>
      <c r="O71" s="41"/>
      <c r="P71" s="41"/>
      <c r="Q71" s="41"/>
      <c r="R71" s="41"/>
      <c r="S71" s="41"/>
      <c r="T71" s="41">
        <v>1.2</v>
      </c>
      <c r="U71" s="41">
        <v>110</v>
      </c>
      <c r="V71" s="41"/>
      <c r="W71" s="41"/>
      <c r="X71" s="41"/>
      <c r="Y71" s="41"/>
      <c r="Z71" s="41"/>
      <c r="AA71" s="41"/>
      <c r="AB71" s="41"/>
      <c r="AC71" s="41"/>
      <c r="AD71" s="41">
        <v>91.600000000000023</v>
      </c>
      <c r="AE71" s="40"/>
      <c r="AF71" s="25"/>
      <c r="AG71" s="42"/>
    </row>
    <row r="72" spans="1:33" s="26" customFormat="1" ht="15" hidden="1" customHeight="1" outlineLevel="1" x14ac:dyDescent="0.2">
      <c r="A72" s="50" t="s">
        <v>78</v>
      </c>
      <c r="B72" s="40"/>
      <c r="C72" s="41"/>
      <c r="D72" s="41">
        <v>0.8</v>
      </c>
      <c r="E72" s="41"/>
      <c r="F72" s="41"/>
      <c r="G72" s="41" t="s">
        <v>142</v>
      </c>
      <c r="H72" s="41">
        <v>19.3</v>
      </c>
      <c r="I72" s="41">
        <v>16.600000000000001</v>
      </c>
      <c r="J72" s="41"/>
      <c r="K72" s="41">
        <v>0.4</v>
      </c>
      <c r="L72" s="88"/>
      <c r="M72" s="41">
        <v>0.9</v>
      </c>
      <c r="N72" s="41">
        <v>0.1</v>
      </c>
      <c r="O72" s="41"/>
      <c r="P72" s="41"/>
      <c r="Q72" s="41"/>
      <c r="R72" s="41"/>
      <c r="S72" s="41"/>
      <c r="T72" s="41">
        <v>2.2999999999999998</v>
      </c>
      <c r="U72" s="41">
        <v>3.1</v>
      </c>
      <c r="V72" s="41"/>
      <c r="W72" s="41"/>
      <c r="X72" s="41"/>
      <c r="Y72" s="41"/>
      <c r="Z72" s="41"/>
      <c r="AA72" s="41"/>
      <c r="AB72" s="41"/>
      <c r="AC72" s="41"/>
      <c r="AD72" s="41">
        <v>61.7</v>
      </c>
      <c r="AE72" s="40"/>
      <c r="AF72" s="25"/>
      <c r="AG72" s="42"/>
    </row>
    <row r="73" spans="1:33" s="26" customFormat="1" ht="15" hidden="1" customHeight="1" outlineLevel="1" x14ac:dyDescent="0.2">
      <c r="A73" s="51" t="s">
        <v>71</v>
      </c>
      <c r="B73" s="43"/>
      <c r="C73" s="41">
        <v>1.1000000000000001</v>
      </c>
      <c r="D73" s="66">
        <v>1.1000000000000001</v>
      </c>
      <c r="E73" s="66"/>
      <c r="F73" s="66"/>
      <c r="G73" s="66" t="s">
        <v>142</v>
      </c>
      <c r="H73" s="66"/>
      <c r="I73" s="41">
        <v>4</v>
      </c>
      <c r="J73" s="41"/>
      <c r="K73" s="66">
        <v>5.7</v>
      </c>
      <c r="L73" s="88"/>
      <c r="M73" s="41">
        <v>0</v>
      </c>
      <c r="N73" s="44">
        <v>0.1</v>
      </c>
      <c r="O73" s="44"/>
      <c r="P73" s="44"/>
      <c r="Q73" s="44"/>
      <c r="R73" s="44"/>
      <c r="S73" s="44"/>
      <c r="T73" s="66">
        <v>2.8</v>
      </c>
      <c r="U73" s="66">
        <v>1.8</v>
      </c>
      <c r="V73" s="66">
        <v>83.4</v>
      </c>
      <c r="W73" s="44"/>
      <c r="X73" s="44"/>
      <c r="Y73" s="44"/>
      <c r="Z73" s="44"/>
      <c r="AA73" s="44"/>
      <c r="AB73" s="44"/>
      <c r="AC73" s="44"/>
      <c r="AD73" s="97">
        <v>10</v>
      </c>
      <c r="AE73" s="40"/>
      <c r="AF73" s="25"/>
      <c r="AG73" s="42"/>
    </row>
    <row r="74" spans="1:33" s="26" customFormat="1" ht="15" hidden="1" customHeight="1" outlineLevel="1" collapsed="1" x14ac:dyDescent="0.2">
      <c r="A74" s="50" t="s">
        <v>80</v>
      </c>
      <c r="B74" s="40"/>
      <c r="C74" s="41"/>
      <c r="D74" s="41">
        <v>4.1999999999999975</v>
      </c>
      <c r="E74" s="41"/>
      <c r="F74" s="41"/>
      <c r="G74" s="41" t="s">
        <v>142</v>
      </c>
      <c r="H74" s="41">
        <v>0.4</v>
      </c>
      <c r="I74" s="41">
        <v>1.1000000000000001</v>
      </c>
      <c r="J74" s="41"/>
      <c r="K74" s="41">
        <v>0.6</v>
      </c>
      <c r="L74" s="88"/>
      <c r="M74" s="41">
        <v>1.8</v>
      </c>
      <c r="N74" s="41">
        <v>0.2</v>
      </c>
      <c r="O74" s="41"/>
      <c r="P74" s="41"/>
      <c r="Q74" s="41"/>
      <c r="R74" s="41"/>
      <c r="S74" s="41"/>
      <c r="T74" s="41">
        <v>4.4000000000000004</v>
      </c>
      <c r="U74" s="41">
        <v>8.3000000000000007</v>
      </c>
      <c r="V74" s="41"/>
      <c r="W74" s="41"/>
      <c r="X74" s="41"/>
      <c r="Y74" s="41"/>
      <c r="Z74" s="41"/>
      <c r="AA74" s="41"/>
      <c r="AB74" s="41">
        <v>0.1</v>
      </c>
      <c r="AC74" s="41"/>
      <c r="AD74" s="41">
        <v>20.2</v>
      </c>
      <c r="AE74" s="40"/>
      <c r="AF74" s="25"/>
      <c r="AG74" s="42"/>
    </row>
    <row r="75" spans="1:33" s="5" customFormat="1" ht="15" customHeight="1" collapsed="1" x14ac:dyDescent="0.2">
      <c r="A75" s="52" t="s">
        <v>171</v>
      </c>
      <c r="B75" s="31"/>
      <c r="C75" s="32"/>
      <c r="D75" s="32" t="s">
        <v>142</v>
      </c>
      <c r="E75" s="32"/>
      <c r="F75" s="32"/>
      <c r="G75" s="32" t="s">
        <v>142</v>
      </c>
      <c r="H75" s="32">
        <v>15.1</v>
      </c>
      <c r="I75" s="32" t="s">
        <v>142</v>
      </c>
      <c r="J75" s="32"/>
      <c r="K75" s="32"/>
      <c r="L75" s="86">
        <f t="shared" ref="L75:L80" si="10">IF(SUM(B75:K75)=0,"",SUM(B75:K75))</f>
        <v>15.1</v>
      </c>
      <c r="M75" s="32">
        <v>7.1</v>
      </c>
      <c r="N75" s="32">
        <v>1.6</v>
      </c>
      <c r="O75" s="32"/>
      <c r="P75" s="32" t="s">
        <v>142</v>
      </c>
      <c r="Q75" s="32">
        <v>0</v>
      </c>
      <c r="R75" s="32" t="s">
        <v>142</v>
      </c>
      <c r="S75" s="32"/>
      <c r="T75" s="32">
        <v>129.69999999999999</v>
      </c>
      <c r="U75" s="32">
        <v>1.2</v>
      </c>
      <c r="V75" s="32"/>
      <c r="W75" s="32"/>
      <c r="X75" s="32"/>
      <c r="Y75" s="32"/>
      <c r="Z75" s="32">
        <v>0.1</v>
      </c>
      <c r="AA75" s="32">
        <v>0.6</v>
      </c>
      <c r="AB75" s="32"/>
      <c r="AC75" s="32"/>
      <c r="AD75" s="32">
        <v>25.5</v>
      </c>
      <c r="AE75" s="31">
        <f t="shared" ref="AE75:AE80" si="11">IF(SUM(M75:AD75)=0,"",SUM(M75:AD75))</f>
        <v>165.79999999999995</v>
      </c>
      <c r="AF75" s="18"/>
      <c r="AG75" s="33">
        <f t="shared" ref="AG75:AG80" si="12">SUM(L75,AE75)</f>
        <v>180.89999999999995</v>
      </c>
    </row>
    <row r="76" spans="1:33" s="26" customFormat="1" ht="15" hidden="1" customHeight="1" outlineLevel="1" collapsed="1" x14ac:dyDescent="0.2">
      <c r="A76" s="50" t="s">
        <v>167</v>
      </c>
      <c r="B76" s="40"/>
      <c r="C76" s="41"/>
      <c r="D76" s="41" t="s">
        <v>142</v>
      </c>
      <c r="E76" s="41"/>
      <c r="F76" s="41"/>
      <c r="G76" s="41" t="s">
        <v>142</v>
      </c>
      <c r="H76" s="41">
        <v>15.1</v>
      </c>
      <c r="I76" s="41" t="s">
        <v>142</v>
      </c>
      <c r="J76" s="41"/>
      <c r="K76" s="41"/>
      <c r="L76" s="88">
        <f t="shared" si="10"/>
        <v>15.1</v>
      </c>
      <c r="M76" s="41">
        <v>7.1</v>
      </c>
      <c r="N76" s="41"/>
      <c r="O76" s="41"/>
      <c r="P76" s="41" t="s">
        <v>142</v>
      </c>
      <c r="Q76" s="41"/>
      <c r="R76" s="41" t="s">
        <v>142</v>
      </c>
      <c r="S76" s="41"/>
      <c r="T76" s="41">
        <v>107.8</v>
      </c>
      <c r="U76" s="41">
        <v>1.2</v>
      </c>
      <c r="V76" s="41"/>
      <c r="W76" s="41"/>
      <c r="X76" s="41"/>
      <c r="Y76" s="41"/>
      <c r="Z76" s="41"/>
      <c r="AA76" s="41">
        <v>0.6</v>
      </c>
      <c r="AB76" s="41"/>
      <c r="AC76" s="41"/>
      <c r="AD76" s="41">
        <v>22.3</v>
      </c>
      <c r="AE76" s="40">
        <f t="shared" si="11"/>
        <v>139</v>
      </c>
      <c r="AF76" s="25"/>
      <c r="AG76" s="42">
        <f t="shared" si="12"/>
        <v>154.1</v>
      </c>
    </row>
    <row r="77" spans="1:33" s="94" customFormat="1" ht="15" hidden="1" customHeight="1" outlineLevel="2" x14ac:dyDescent="0.2">
      <c r="A77" s="84" t="s">
        <v>168</v>
      </c>
      <c r="B77" s="89"/>
      <c r="C77" s="90"/>
      <c r="D77" s="90"/>
      <c r="E77" s="90"/>
      <c r="F77" s="90"/>
      <c r="G77" s="90"/>
      <c r="H77" s="90">
        <v>1.4</v>
      </c>
      <c r="I77" s="90"/>
      <c r="J77" s="90"/>
      <c r="K77" s="90"/>
      <c r="L77" s="91">
        <f t="shared" si="10"/>
        <v>1.4</v>
      </c>
      <c r="M77" s="90">
        <v>4.5999999999999996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>
        <v>3.2</v>
      </c>
      <c r="AE77" s="89">
        <f t="shared" si="11"/>
        <v>7.8</v>
      </c>
      <c r="AF77" s="92"/>
      <c r="AG77" s="93">
        <f t="shared" si="12"/>
        <v>9.1999999999999993</v>
      </c>
    </row>
    <row r="78" spans="1:33" s="94" customFormat="1" ht="15" hidden="1" customHeight="1" outlineLevel="2" x14ac:dyDescent="0.2">
      <c r="A78" s="84" t="s">
        <v>169</v>
      </c>
      <c r="B78" s="89"/>
      <c r="C78" s="90"/>
      <c r="D78" s="90"/>
      <c r="E78" s="90"/>
      <c r="F78" s="90"/>
      <c r="G78" s="90"/>
      <c r="H78" s="90">
        <v>13.7</v>
      </c>
      <c r="I78" s="90"/>
      <c r="J78" s="90"/>
      <c r="K78" s="90"/>
      <c r="L78" s="91">
        <f t="shared" si="10"/>
        <v>13.7</v>
      </c>
      <c r="M78" s="90">
        <v>2.5</v>
      </c>
      <c r="N78" s="90"/>
      <c r="O78" s="90"/>
      <c r="P78" s="90" t="s">
        <v>142</v>
      </c>
      <c r="Q78" s="90"/>
      <c r="R78" s="90" t="s">
        <v>142</v>
      </c>
      <c r="S78" s="90"/>
      <c r="T78" s="90">
        <v>107.8</v>
      </c>
      <c r="U78" s="90">
        <v>1.2</v>
      </c>
      <c r="V78" s="90"/>
      <c r="W78" s="90"/>
      <c r="X78" s="90"/>
      <c r="Y78" s="90"/>
      <c r="Z78" s="90"/>
      <c r="AA78" s="90">
        <v>0.6</v>
      </c>
      <c r="AB78" s="90"/>
      <c r="AC78" s="90"/>
      <c r="AD78" s="90">
        <v>19.100000000000001</v>
      </c>
      <c r="AE78" s="89">
        <f t="shared" si="11"/>
        <v>131.19999999999999</v>
      </c>
      <c r="AF78" s="92"/>
      <c r="AG78" s="93">
        <f t="shared" si="12"/>
        <v>144.89999999999998</v>
      </c>
    </row>
    <row r="79" spans="1:33" s="26" customFormat="1" ht="15" hidden="1" customHeight="1" outlineLevel="1" x14ac:dyDescent="0.2">
      <c r="A79" s="50" t="s">
        <v>170</v>
      </c>
      <c r="B79" s="40"/>
      <c r="C79" s="41"/>
      <c r="D79" s="41"/>
      <c r="E79" s="41"/>
      <c r="F79" s="41"/>
      <c r="G79" s="41"/>
      <c r="H79" s="41">
        <v>0</v>
      </c>
      <c r="I79" s="41"/>
      <c r="J79" s="41"/>
      <c r="K79" s="41"/>
      <c r="L79" s="88">
        <f>+SUM(B79:K79)</f>
        <v>0</v>
      </c>
      <c r="M79" s="41">
        <v>0</v>
      </c>
      <c r="N79" s="41">
        <v>0</v>
      </c>
      <c r="O79" s="41"/>
      <c r="P79" s="41"/>
      <c r="Q79" s="41">
        <v>0</v>
      </c>
      <c r="R79" s="41"/>
      <c r="S79" s="41"/>
      <c r="T79" s="41">
        <v>8.3000000000000007</v>
      </c>
      <c r="U79" s="41"/>
      <c r="V79" s="41"/>
      <c r="W79" s="41"/>
      <c r="X79" s="41"/>
      <c r="Y79" s="41"/>
      <c r="Z79" s="41">
        <v>0</v>
      </c>
      <c r="AA79" s="41">
        <v>0</v>
      </c>
      <c r="AB79" s="41"/>
      <c r="AC79" s="41"/>
      <c r="AD79" s="41">
        <v>2.7</v>
      </c>
      <c r="AE79" s="40">
        <f t="shared" si="11"/>
        <v>11</v>
      </c>
      <c r="AF79" s="25"/>
      <c r="AG79" s="42">
        <f t="shared" si="12"/>
        <v>11</v>
      </c>
    </row>
    <row r="80" spans="1:33" s="26" customFormat="1" ht="15" hidden="1" customHeight="1" outlineLevel="1" x14ac:dyDescent="0.2">
      <c r="A80" s="50" t="s">
        <v>60</v>
      </c>
      <c r="B80" s="40"/>
      <c r="C80" s="41"/>
      <c r="D80" s="41" t="s">
        <v>142</v>
      </c>
      <c r="E80" s="41"/>
      <c r="F80" s="41"/>
      <c r="G80" s="41" t="s">
        <v>142</v>
      </c>
      <c r="H80" s="41"/>
      <c r="I80" s="41" t="s">
        <v>142</v>
      </c>
      <c r="J80" s="41"/>
      <c r="K80" s="41"/>
      <c r="L80" s="88" t="str">
        <f t="shared" si="10"/>
        <v/>
      </c>
      <c r="M80" s="41">
        <v>0</v>
      </c>
      <c r="N80" s="41">
        <v>1.6</v>
      </c>
      <c r="O80" s="41"/>
      <c r="P80" s="41"/>
      <c r="Q80" s="41"/>
      <c r="R80" s="41"/>
      <c r="S80" s="41"/>
      <c r="T80" s="41">
        <v>13.6</v>
      </c>
      <c r="U80" s="41" t="s">
        <v>142</v>
      </c>
      <c r="V80" s="41"/>
      <c r="W80" s="41"/>
      <c r="X80" s="41"/>
      <c r="Y80" s="41"/>
      <c r="Z80" s="41">
        <v>0.1</v>
      </c>
      <c r="AA80" s="41"/>
      <c r="AB80" s="41"/>
      <c r="AC80" s="41"/>
      <c r="AD80" s="41">
        <v>0.5</v>
      </c>
      <c r="AE80" s="40">
        <f t="shared" si="11"/>
        <v>15.799999999999999</v>
      </c>
      <c r="AF80" s="25"/>
      <c r="AG80" s="42">
        <f t="shared" si="12"/>
        <v>15.799999999999999</v>
      </c>
    </row>
    <row r="81" spans="1:33" s="5" customFormat="1" ht="15" customHeight="1" collapsed="1" x14ac:dyDescent="0.2">
      <c r="A81" s="53" t="s">
        <v>49</v>
      </c>
      <c r="B81" s="54"/>
      <c r="C81" s="55"/>
      <c r="D81" s="55" t="s">
        <v>142</v>
      </c>
      <c r="E81" s="55"/>
      <c r="F81" s="55"/>
      <c r="G81" s="55" t="s">
        <v>142</v>
      </c>
      <c r="H81" s="55" t="s">
        <v>142</v>
      </c>
      <c r="I81" s="55" t="s">
        <v>142</v>
      </c>
      <c r="J81" s="55"/>
      <c r="K81" s="55"/>
      <c r="L81" s="87" t="str">
        <f t="shared" ref="L81" si="13">IF(SUM(B81:K81)=0,"",SUM(B81:K81))</f>
        <v/>
      </c>
      <c r="M81" s="55">
        <v>0</v>
      </c>
      <c r="N81" s="55" t="s">
        <v>142</v>
      </c>
      <c r="O81" s="55"/>
      <c r="P81" s="55"/>
      <c r="Q81" s="55">
        <v>3.1</v>
      </c>
      <c r="R81" s="55"/>
      <c r="S81" s="55"/>
      <c r="T81" s="55" t="s">
        <v>142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4">
        <f t="shared" si="1"/>
        <v>3.1</v>
      </c>
      <c r="AF81" s="56"/>
      <c r="AG81" s="38">
        <f>IF(SUM(L81,AE81)=0,"",SUM(L81,AE81))</f>
        <v>3.1</v>
      </c>
    </row>
    <row r="86" spans="1:33" x14ac:dyDescent="0.2">
      <c r="M86" s="3"/>
    </row>
  </sheetData>
  <mergeCells count="14"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</mergeCells>
  <pageMargins left="0.25" right="0.25" top="0.75" bottom="0.75" header="0.3" footer="0.3"/>
  <pageSetup paperSize="9" scale="83" fitToWidth="0" orientation="landscape" r:id="rId1"/>
  <ignoredErrors>
    <ignoredError sqref="L79 L47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</vt:lpstr>
      <vt:lpstr>2022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2019-08-27T14:06:29Z</cp:lastPrinted>
  <dcterms:created xsi:type="dcterms:W3CDTF">2000-05-26T13:50:51Z</dcterms:created>
  <dcterms:modified xsi:type="dcterms:W3CDTF">2023-07-26T16:55:01Z</dcterms:modified>
</cp:coreProperties>
</file>